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14" yWindow="157" windowWidth="19447" windowHeight="9310" firstSheet="1" activeTab="1"/>
  </bookViews>
  <sheets>
    <sheet name="L-mittel" sheetId="4" r:id="rId1"/>
    <sheet name="täglich" sheetId="7" r:id="rId2"/>
    <sheet name="täglich ges." sheetId="8" r:id="rId3"/>
    <sheet name="Referenz" sheetId="5" r:id="rId4"/>
    <sheet name="Lysin Arginin" sheetId="3" r:id="rId5"/>
    <sheet name="Tabelle1" sheetId="9" r:id="rId6"/>
    <sheet name="Tabelle2" sheetId="10" r:id="rId7"/>
    <sheet name="Tabelle3" sheetId="11" r:id="rId8"/>
    <sheet name="Tabelle4" sheetId="12" r:id="rId9"/>
    <sheet name="Grafik" sheetId="13" r:id="rId10"/>
    <sheet name="Logikost" sheetId="14" r:id="rId11"/>
    <sheet name="Chlorella" sheetId="15" r:id="rId12"/>
    <sheet name="Tabelle6" sheetId="17" r:id="rId13"/>
  </sheets>
  <definedNames>
    <definedName name="_xlnm._FilterDatabase" localSheetId="0" hidden="1">'L-mittel'!$A$2:$AP$210</definedName>
    <definedName name="_xlnm._FilterDatabase" localSheetId="1" hidden="1">täglich!$A$2:$AP$210</definedName>
    <definedName name="_xlnm._FilterDatabase" localSheetId="2" hidden="1">'täglich ges.'!$B$2:$AP$2</definedName>
  </definedNames>
  <calcPr calcId="125725"/>
</workbook>
</file>

<file path=xl/calcChain.xml><?xml version="1.0" encoding="utf-8"?>
<calcChain xmlns="http://schemas.openxmlformats.org/spreadsheetml/2006/main">
  <c r="E106" i="7"/>
  <c r="E107"/>
  <c r="E106" i="4"/>
  <c r="H12" i="17"/>
  <c r="I12"/>
  <c r="J12"/>
  <c r="K12"/>
  <c r="L12"/>
  <c r="M12"/>
  <c r="N12"/>
  <c r="O12"/>
  <c r="P12"/>
  <c r="Q12"/>
  <c r="R12"/>
  <c r="S12"/>
  <c r="T12"/>
  <c r="U12"/>
  <c r="V12"/>
  <c r="W12"/>
  <c r="X12"/>
  <c r="Y12"/>
  <c r="Z12"/>
  <c r="AA12"/>
  <c r="AB12"/>
  <c r="AC12"/>
  <c r="AD12"/>
  <c r="AE12"/>
  <c r="AF12"/>
  <c r="AG12"/>
  <c r="AH12"/>
  <c r="AI12"/>
  <c r="AJ12"/>
  <c r="AK12"/>
  <c r="AL12"/>
  <c r="AM12"/>
  <c r="AN12"/>
  <c r="AO12"/>
  <c r="AP12"/>
  <c r="E126" i="7"/>
  <c r="E30"/>
  <c r="E29"/>
  <c r="E29" i="4"/>
  <c r="E30"/>
  <c r="AJ195" i="7"/>
  <c r="AI195"/>
  <c r="AH195"/>
  <c r="AG195"/>
  <c r="AF195"/>
  <c r="AE195"/>
  <c r="AD195"/>
  <c r="AC195"/>
  <c r="AB195"/>
  <c r="AA195"/>
  <c r="Y195"/>
  <c r="X195"/>
  <c r="W195"/>
  <c r="V195"/>
  <c r="U195"/>
  <c r="T195"/>
  <c r="S195"/>
  <c r="R195"/>
  <c r="Q195"/>
  <c r="P195"/>
  <c r="O195"/>
  <c r="N195"/>
  <c r="M195"/>
  <c r="L195"/>
  <c r="K195"/>
  <c r="J195"/>
  <c r="I195"/>
  <c r="H195"/>
  <c r="E195"/>
  <c r="E194"/>
  <c r="AJ195" i="4" l="1"/>
  <c r="AI195"/>
  <c r="AH195"/>
  <c r="AG195"/>
  <c r="AF195"/>
  <c r="AE195"/>
  <c r="AD195"/>
  <c r="AC195"/>
  <c r="AB195"/>
  <c r="AA195"/>
  <c r="Y195"/>
  <c r="X195"/>
  <c r="W195"/>
  <c r="V195"/>
  <c r="U195"/>
  <c r="T195"/>
  <c r="S195"/>
  <c r="R195"/>
  <c r="Q195"/>
  <c r="P195"/>
  <c r="O195"/>
  <c r="N195"/>
  <c r="M195"/>
  <c r="L195"/>
  <c r="K195"/>
  <c r="J195"/>
  <c r="I195"/>
  <c r="H195"/>
  <c r="E195"/>
  <c r="E194"/>
  <c r="E109" i="7"/>
  <c r="E125"/>
  <c r="E125" i="4"/>
  <c r="E82" i="7"/>
  <c r="E120"/>
  <c r="AP58"/>
  <c r="AO58"/>
  <c r="AN58"/>
  <c r="AM58"/>
  <c r="AL58"/>
  <c r="AK58"/>
  <c r="AJ58"/>
  <c r="AI58"/>
  <c r="AH58"/>
  <c r="AG58"/>
  <c r="AF58"/>
  <c r="AE58"/>
  <c r="AD58"/>
  <c r="AC58"/>
  <c r="AB58"/>
  <c r="AA58"/>
  <c r="Z58"/>
  <c r="Y58"/>
  <c r="X58"/>
  <c r="W58"/>
  <c r="V58"/>
  <c r="U58"/>
  <c r="T58"/>
  <c r="S58"/>
  <c r="R58"/>
  <c r="Q58"/>
  <c r="P58"/>
  <c r="O58"/>
  <c r="N58"/>
  <c r="M58"/>
  <c r="L58"/>
  <c r="K58"/>
  <c r="J58"/>
  <c r="I58"/>
  <c r="E58"/>
  <c r="E55"/>
  <c r="E68"/>
  <c r="AP58" i="4"/>
  <c r="AO58"/>
  <c r="AN58"/>
  <c r="AM58"/>
  <c r="AL58"/>
  <c r="AK58"/>
  <c r="AJ58"/>
  <c r="AI58"/>
  <c r="AH58"/>
  <c r="AG58"/>
  <c r="AF58"/>
  <c r="AE58"/>
  <c r="AD58"/>
  <c r="AC58"/>
  <c r="AB58"/>
  <c r="AA58"/>
  <c r="Z58"/>
  <c r="Y58"/>
  <c r="X58"/>
  <c r="W58"/>
  <c r="V58"/>
  <c r="U58"/>
  <c r="T58"/>
  <c r="S58"/>
  <c r="R58"/>
  <c r="Q58"/>
  <c r="P58"/>
  <c r="O58"/>
  <c r="N58"/>
  <c r="M58"/>
  <c r="L58"/>
  <c r="K58"/>
  <c r="J58"/>
  <c r="I58"/>
  <c r="E58"/>
  <c r="B5" i="17"/>
  <c r="B6" s="1"/>
  <c r="B7" s="1"/>
  <c r="C5"/>
  <c r="C6" s="1"/>
  <c r="C7" s="1"/>
  <c r="D5"/>
  <c r="D6" s="1"/>
  <c r="D7" s="1"/>
  <c r="F5"/>
  <c r="F6" s="1"/>
  <c r="F7" s="1"/>
  <c r="G5"/>
  <c r="G6" s="1"/>
  <c r="G7" s="1"/>
  <c r="H5"/>
  <c r="H6" s="1"/>
  <c r="H7" s="1"/>
  <c r="I5"/>
  <c r="I6" s="1"/>
  <c r="I7" s="1"/>
  <c r="J5"/>
  <c r="J6" s="1"/>
  <c r="J7" s="1"/>
  <c r="K5"/>
  <c r="K6" s="1"/>
  <c r="K7" s="1"/>
  <c r="L5"/>
  <c r="L6" s="1"/>
  <c r="L7" s="1"/>
  <c r="M5"/>
  <c r="M6" s="1"/>
  <c r="M7" s="1"/>
  <c r="N5"/>
  <c r="N6" s="1"/>
  <c r="N7" s="1"/>
  <c r="O5"/>
  <c r="O6" s="1"/>
  <c r="O7" s="1"/>
  <c r="P5"/>
  <c r="P6" s="1"/>
  <c r="P7" s="1"/>
  <c r="Q5"/>
  <c r="Q6" s="1"/>
  <c r="Q7" s="1"/>
  <c r="R5"/>
  <c r="R6" s="1"/>
  <c r="R7" s="1"/>
  <c r="S5"/>
  <c r="S6" s="1"/>
  <c r="S7" s="1"/>
  <c r="T5"/>
  <c r="T6" s="1"/>
  <c r="T7" s="1"/>
  <c r="U5"/>
  <c r="U6" s="1"/>
  <c r="U7" s="1"/>
  <c r="V5"/>
  <c r="V6" s="1"/>
  <c r="V7" s="1"/>
  <c r="W5"/>
  <c r="W6" s="1"/>
  <c r="W7" s="1"/>
  <c r="X5"/>
  <c r="X6" s="1"/>
  <c r="X7" s="1"/>
  <c r="Y5"/>
  <c r="Y6" s="1"/>
  <c r="Y7" s="1"/>
  <c r="Z5"/>
  <c r="Z6" s="1"/>
  <c r="Z7" s="1"/>
  <c r="AA5"/>
  <c r="AA6" s="1"/>
  <c r="AA7" s="1"/>
  <c r="AB5"/>
  <c r="AB6" s="1"/>
  <c r="AB7" s="1"/>
  <c r="AC5"/>
  <c r="AC6" s="1"/>
  <c r="AC7" s="1"/>
  <c r="AD5"/>
  <c r="AD6" s="1"/>
  <c r="AD7" s="1"/>
  <c r="AE5"/>
  <c r="AE6" s="1"/>
  <c r="AE7" s="1"/>
  <c r="AF5"/>
  <c r="AF6" s="1"/>
  <c r="AF7" s="1"/>
  <c r="AG5"/>
  <c r="AG6" s="1"/>
  <c r="AG7" s="1"/>
  <c r="AH5"/>
  <c r="AH6" s="1"/>
  <c r="AH7" s="1"/>
  <c r="AI5"/>
  <c r="AI6" s="1"/>
  <c r="AI7" s="1"/>
  <c r="AJ5"/>
  <c r="AJ6" s="1"/>
  <c r="AJ7" s="1"/>
  <c r="AK5"/>
  <c r="AK6" s="1"/>
  <c r="AK7" s="1"/>
  <c r="AL5"/>
  <c r="AL6" s="1"/>
  <c r="AL7" s="1"/>
  <c r="AM5"/>
  <c r="AM6" s="1"/>
  <c r="AM7" s="1"/>
  <c r="AN5"/>
  <c r="AN6" s="1"/>
  <c r="AN7" s="1"/>
  <c r="AO5"/>
  <c r="AO6" s="1"/>
  <c r="AO7" s="1"/>
  <c r="AP5"/>
  <c r="AP6" s="1"/>
  <c r="AP7" s="1"/>
  <c r="E4"/>
  <c r="E3"/>
  <c r="E120" i="4"/>
  <c r="E55"/>
  <c r="E68"/>
  <c r="E156"/>
  <c r="E148" i="7"/>
  <c r="E23"/>
  <c r="E5" i="17" l="1"/>
  <c r="E6" s="1"/>
  <c r="E7" s="1"/>
  <c r="E23" i="4"/>
  <c r="E82"/>
  <c r="E148"/>
  <c r="E8" i="15"/>
  <c r="E9"/>
  <c r="E10"/>
  <c r="E11"/>
  <c r="E12"/>
  <c r="E13"/>
  <c r="E14"/>
  <c r="E15"/>
  <c r="E16"/>
  <c r="E17"/>
  <c r="E18"/>
  <c r="E19"/>
  <c r="E20"/>
  <c r="E21"/>
  <c r="E22"/>
  <c r="E23"/>
  <c r="E24"/>
  <c r="E25"/>
  <c r="E26"/>
  <c r="E27"/>
  <c r="E28"/>
  <c r="E29"/>
  <c r="E30"/>
  <c r="E31"/>
  <c r="E32"/>
  <c r="E33"/>
  <c r="E34"/>
  <c r="E35"/>
  <c r="E36"/>
  <c r="E37"/>
  <c r="E38"/>
  <c r="E39"/>
  <c r="E40"/>
  <c r="E41"/>
  <c r="E42"/>
  <c r="E43"/>
  <c r="E44"/>
  <c r="E45"/>
  <c r="E46"/>
  <c r="E47"/>
  <c r="E7"/>
  <c r="K4"/>
  <c r="K5"/>
  <c r="K6"/>
  <c r="K7"/>
  <c r="K8"/>
  <c r="K9"/>
  <c r="K10"/>
  <c r="K11"/>
  <c r="K12"/>
  <c r="K13"/>
  <c r="K14"/>
  <c r="K3"/>
  <c r="B48" l="1"/>
  <c r="E186" i="7" l="1"/>
  <c r="E185"/>
  <c r="E186" i="4"/>
  <c r="E185"/>
  <c r="E199"/>
  <c r="E199" i="7"/>
  <c r="E16"/>
  <c r="AP6"/>
  <c r="AO6"/>
  <c r="AN6"/>
  <c r="AM6"/>
  <c r="AL6"/>
  <c r="AK6"/>
  <c r="AJ6"/>
  <c r="AI6"/>
  <c r="AH6"/>
  <c r="AG6"/>
  <c r="AF6"/>
  <c r="AE6"/>
  <c r="AD6"/>
  <c r="AC6"/>
  <c r="AB6"/>
  <c r="AA6"/>
  <c r="Z6"/>
  <c r="Y6"/>
  <c r="X6"/>
  <c r="W6"/>
  <c r="V6"/>
  <c r="U6"/>
  <c r="T6"/>
  <c r="S6"/>
  <c r="R6"/>
  <c r="Q6"/>
  <c r="P6"/>
  <c r="O6"/>
  <c r="N6"/>
  <c r="M6"/>
  <c r="L6"/>
  <c r="K6"/>
  <c r="J6"/>
  <c r="I6"/>
  <c r="H6"/>
  <c r="G6"/>
  <c r="F6"/>
  <c r="D6"/>
  <c r="C6"/>
  <c r="B6"/>
  <c r="C6" i="4"/>
  <c r="D6"/>
  <c r="F6"/>
  <c r="G6"/>
  <c r="H6"/>
  <c r="I6"/>
  <c r="J6"/>
  <c r="K6"/>
  <c r="L6"/>
  <c r="M6"/>
  <c r="N6"/>
  <c r="O6"/>
  <c r="P6"/>
  <c r="Q6"/>
  <c r="R6"/>
  <c r="S6"/>
  <c r="T6"/>
  <c r="U6"/>
  <c r="V6"/>
  <c r="W6"/>
  <c r="X6"/>
  <c r="Y6"/>
  <c r="Z6"/>
  <c r="AA6"/>
  <c r="AB6"/>
  <c r="AC6"/>
  <c r="AD6"/>
  <c r="AE6"/>
  <c r="AF6"/>
  <c r="AG6"/>
  <c r="AH6"/>
  <c r="AI6"/>
  <c r="AJ6"/>
  <c r="AK6"/>
  <c r="AL6"/>
  <c r="AM6"/>
  <c r="AN6"/>
  <c r="AO6"/>
  <c r="AP6"/>
  <c r="B6"/>
  <c r="E167"/>
  <c r="E167" i="7"/>
  <c r="E166" i="4"/>
  <c r="E166" i="7"/>
  <c r="E110"/>
  <c r="E176"/>
  <c r="E176" i="4"/>
  <c r="N5" i="15"/>
  <c r="N6"/>
  <c r="N7"/>
  <c r="N8"/>
  <c r="N9"/>
  <c r="N10"/>
  <c r="N11"/>
  <c r="N12"/>
  <c r="N13"/>
  <c r="N14"/>
  <c r="M12"/>
  <c r="N4"/>
  <c r="J4"/>
  <c r="M4" s="1"/>
  <c r="J5"/>
  <c r="M5" s="1"/>
  <c r="J6"/>
  <c r="M6" s="1"/>
  <c r="J7"/>
  <c r="M7" s="1"/>
  <c r="J8"/>
  <c r="M8" s="1"/>
  <c r="J9"/>
  <c r="M9" s="1"/>
  <c r="J10"/>
  <c r="M10" s="1"/>
  <c r="J11"/>
  <c r="M11" s="1"/>
  <c r="J12"/>
  <c r="J13"/>
  <c r="M13" s="1"/>
  <c r="J14"/>
  <c r="M14" s="1"/>
  <c r="J3"/>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7"/>
  <c r="E142" i="7" l="1"/>
  <c r="E142" i="4"/>
  <c r="E96" i="7"/>
  <c r="E94" i="4"/>
  <c r="E96"/>
  <c r="E127"/>
  <c r="E69" i="7"/>
  <c r="E67" l="1"/>
  <c r="E66"/>
  <c r="E65"/>
  <c r="E67" i="4"/>
  <c r="E66"/>
  <c r="E88"/>
  <c r="E88" i="7"/>
  <c r="E156" l="1"/>
  <c r="E108"/>
  <c r="E108" i="4"/>
  <c r="E165" i="7"/>
  <c r="E164"/>
  <c r="E163"/>
  <c r="E165" i="4"/>
  <c r="E164"/>
  <c r="E163"/>
  <c r="E34" i="7"/>
  <c r="E34" i="4"/>
  <c r="E62" i="7"/>
  <c r="E62" i="4"/>
  <c r="E162" i="7"/>
  <c r="E161"/>
  <c r="E161" i="4"/>
  <c r="E74" i="7" l="1"/>
  <c r="E74" i="4"/>
  <c r="E12" i="7"/>
  <c r="E11"/>
  <c r="E11" i="4"/>
  <c r="E12"/>
  <c r="E16"/>
  <c r="E84" i="7"/>
  <c r="E159"/>
  <c r="E158"/>
  <c r="E159" i="4"/>
  <c r="E158"/>
  <c r="E84"/>
  <c r="E32"/>
  <c r="E32" i="7"/>
  <c r="E54"/>
  <c r="E53"/>
  <c r="E53" i="4" l="1"/>
  <c r="E54"/>
  <c r="E138" i="7"/>
  <c r="E138" i="4"/>
  <c r="G197"/>
  <c r="F197"/>
  <c r="D197"/>
  <c r="C197"/>
  <c r="B197"/>
  <c r="E196"/>
  <c r="E155"/>
  <c r="E154"/>
  <c r="E153"/>
  <c r="E154" i="7"/>
  <c r="E153"/>
  <c r="E155"/>
  <c r="E77"/>
  <c r="E77" i="4"/>
  <c r="E197" l="1"/>
  <c r="E135" i="7"/>
  <c r="E134"/>
  <c r="E135" i="4"/>
  <c r="E134"/>
  <c r="E136" i="7"/>
  <c r="E133"/>
  <c r="E132"/>
  <c r="E131"/>
  <c r="E130"/>
  <c r="E129"/>
  <c r="E128"/>
  <c r="E132" i="4"/>
  <c r="E131"/>
  <c r="E129"/>
  <c r="E128"/>
  <c r="E107"/>
  <c r="E136"/>
  <c r="E133"/>
  <c r="E130"/>
  <c r="E80" i="7"/>
  <c r="E46"/>
  <c r="E179"/>
  <c r="E179" i="4" l="1"/>
  <c r="E181" i="7"/>
  <c r="E180"/>
  <c r="E178"/>
  <c r="E180" i="4"/>
  <c r="E178"/>
  <c r="E123"/>
  <c r="E123" i="7"/>
  <c r="E100" i="4"/>
  <c r="E47"/>
  <c r="E47" i="7"/>
  <c r="E140" i="4"/>
  <c r="E139"/>
  <c r="E169"/>
  <c r="E169" i="7"/>
  <c r="E81"/>
  <c r="E81" i="4"/>
  <c r="E191" i="7"/>
  <c r="E127"/>
  <c r="E157"/>
  <c r="E157" i="4"/>
  <c r="AN209" i="7"/>
  <c r="AN212" s="1"/>
  <c r="AO209"/>
  <c r="AO212" s="1"/>
  <c r="AK209" i="4"/>
  <c r="AL209"/>
  <c r="AM209"/>
  <c r="AN209"/>
  <c r="AN212" s="1"/>
  <c r="AO209"/>
  <c r="AO212" s="1"/>
  <c r="E79" i="7"/>
  <c r="E78"/>
  <c r="E76"/>
  <c r="E76" i="4"/>
  <c r="E78"/>
  <c r="E43"/>
  <c r="E145" i="7"/>
  <c r="E144"/>
  <c r="E145" i="4"/>
  <c r="E115" i="7"/>
  <c r="E114"/>
  <c r="E115" i="4"/>
  <c r="E114"/>
  <c r="E193"/>
  <c r="E193" i="7"/>
  <c r="E70" l="1"/>
  <c r="E70" i="4"/>
  <c r="AP28" i="7"/>
  <c r="E3"/>
  <c r="E9" i="4"/>
  <c r="E6" s="1"/>
  <c r="E5"/>
  <c r="E4"/>
  <c r="E4" i="7"/>
  <c r="E5"/>
  <c r="E24"/>
  <c r="E64" i="4"/>
  <c r="E63"/>
  <c r="E63" i="7"/>
  <c r="E42"/>
  <c r="E42" i="4"/>
  <c r="AK209" i="7"/>
  <c r="AK212" s="1"/>
  <c r="AL209"/>
  <c r="AL212" s="1"/>
  <c r="AM209"/>
  <c r="AM212" s="1"/>
  <c r="E140"/>
  <c r="E139"/>
  <c r="E116"/>
  <c r="E116" i="4"/>
  <c r="E101" i="7"/>
  <c r="E101" i="4"/>
  <c r="AK212"/>
  <c r="AL212"/>
  <c r="AM212"/>
  <c r="E198"/>
  <c r="E198" i="7"/>
  <c r="E196"/>
  <c r="E162" i="4"/>
  <c r="E33" i="7"/>
  <c r="E33" i="4"/>
  <c r="E141" i="7"/>
  <c r="E141" i="4"/>
  <c r="E36" i="7"/>
  <c r="E35"/>
  <c r="E35" i="4"/>
  <c r="E190" i="7"/>
  <c r="E189"/>
  <c r="E188"/>
  <c r="E187"/>
  <c r="E184"/>
  <c r="E183"/>
  <c r="E189" i="4"/>
  <c r="E187"/>
  <c r="E183"/>
  <c r="E190"/>
  <c r="E188"/>
  <c r="E100" i="7" l="1"/>
  <c r="E92"/>
  <c r="E92" i="4"/>
  <c r="E174" i="7"/>
  <c r="E73"/>
  <c r="E73" i="4"/>
  <c r="E26" i="7"/>
  <c r="E25"/>
  <c r="E25" i="4"/>
  <c r="E26"/>
  <c r="E99"/>
  <c r="E98"/>
  <c r="E99" i="7"/>
  <c r="E98"/>
  <c r="E44"/>
  <c r="E44" i="4"/>
  <c r="E38" i="7"/>
  <c r="E38" i="4"/>
  <c r="E119" i="7"/>
  <c r="E119" i="4"/>
  <c r="E151" i="7"/>
  <c r="E151" i="4"/>
  <c r="E174"/>
  <c r="E175" i="7"/>
  <c r="E117"/>
  <c r="E117" i="4"/>
  <c r="E46"/>
  <c r="AJ197" i="7"/>
  <c r="AI197"/>
  <c r="AH197"/>
  <c r="AG197"/>
  <c r="AF197"/>
  <c r="AE197"/>
  <c r="AD197"/>
  <c r="AC197"/>
  <c r="AB197"/>
  <c r="AA197"/>
  <c r="Y197"/>
  <c r="X197"/>
  <c r="W197"/>
  <c r="V197"/>
  <c r="U197"/>
  <c r="T197"/>
  <c r="S197"/>
  <c r="R197"/>
  <c r="Q197"/>
  <c r="P197"/>
  <c r="O197"/>
  <c r="N197"/>
  <c r="M197"/>
  <c r="L197"/>
  <c r="K197"/>
  <c r="J197"/>
  <c r="I197"/>
  <c r="H197"/>
  <c r="G197"/>
  <c r="F197"/>
  <c r="D197"/>
  <c r="C197"/>
  <c r="B197"/>
  <c r="E192"/>
  <c r="E182"/>
  <c r="E177"/>
  <c r="E172"/>
  <c r="E171"/>
  <c r="E170"/>
  <c r="E168"/>
  <c r="E160"/>
  <c r="E152"/>
  <c r="E150"/>
  <c r="E149"/>
  <c r="E147"/>
  <c r="E146"/>
  <c r="E143"/>
  <c r="E137"/>
  <c r="E118"/>
  <c r="E113"/>
  <c r="E112"/>
  <c r="E111"/>
  <c r="E105"/>
  <c r="E104"/>
  <c r="E103"/>
  <c r="E102"/>
  <c r="E93"/>
  <c r="E90"/>
  <c r="E89"/>
  <c r="E87"/>
  <c r="AP86"/>
  <c r="AP209" s="1"/>
  <c r="AP212" s="1"/>
  <c r="AJ86"/>
  <c r="AI86"/>
  <c r="AH86"/>
  <c r="AG86"/>
  <c r="AF86"/>
  <c r="AE86"/>
  <c r="AD86"/>
  <c r="AC86"/>
  <c r="AB86"/>
  <c r="AA86"/>
  <c r="Z86"/>
  <c r="Y86"/>
  <c r="X86"/>
  <c r="W86"/>
  <c r="V86"/>
  <c r="U86"/>
  <c r="T86"/>
  <c r="S86"/>
  <c r="R86"/>
  <c r="Q86"/>
  <c r="P86"/>
  <c r="O86"/>
  <c r="N86"/>
  <c r="M86"/>
  <c r="L86"/>
  <c r="K86"/>
  <c r="J86"/>
  <c r="I86"/>
  <c r="H86"/>
  <c r="G86"/>
  <c r="F86"/>
  <c r="D86"/>
  <c r="C86"/>
  <c r="B86"/>
  <c r="E85"/>
  <c r="E86" s="1"/>
  <c r="E83"/>
  <c r="E72"/>
  <c r="E71"/>
  <c r="E64"/>
  <c r="E61"/>
  <c r="E60"/>
  <c r="E59"/>
  <c r="E52"/>
  <c r="E51"/>
  <c r="E50"/>
  <c r="AJ49"/>
  <c r="AI49"/>
  <c r="AH49"/>
  <c r="AG49"/>
  <c r="AF49"/>
  <c r="AE49"/>
  <c r="AD49"/>
  <c r="AC49"/>
  <c r="AB49"/>
  <c r="Z49"/>
  <c r="Y49"/>
  <c r="X49"/>
  <c r="W49"/>
  <c r="V49"/>
  <c r="U49"/>
  <c r="T49"/>
  <c r="S49"/>
  <c r="R49"/>
  <c r="Q49"/>
  <c r="P49"/>
  <c r="O49"/>
  <c r="N49"/>
  <c r="M49"/>
  <c r="L49"/>
  <c r="K49"/>
  <c r="J49"/>
  <c r="I49"/>
  <c r="H49"/>
  <c r="G49"/>
  <c r="F49"/>
  <c r="D49"/>
  <c r="C49"/>
  <c r="B49"/>
  <c r="E48"/>
  <c r="E45"/>
  <c r="E43"/>
  <c r="E37"/>
  <c r="E31"/>
  <c r="AJ28"/>
  <c r="AI28"/>
  <c r="AH28"/>
  <c r="AG28"/>
  <c r="AF28"/>
  <c r="AE28"/>
  <c r="AD28"/>
  <c r="AC28"/>
  <c r="AB28"/>
  <c r="Z28"/>
  <c r="X28"/>
  <c r="W28"/>
  <c r="V28"/>
  <c r="U28"/>
  <c r="T28"/>
  <c r="S28"/>
  <c r="R28"/>
  <c r="Q28"/>
  <c r="P28"/>
  <c r="O28"/>
  <c r="N28"/>
  <c r="M28"/>
  <c r="L28"/>
  <c r="K28"/>
  <c r="J28"/>
  <c r="I28"/>
  <c r="H28"/>
  <c r="G28"/>
  <c r="F28"/>
  <c r="D28"/>
  <c r="C28"/>
  <c r="B28"/>
  <c r="E27"/>
  <c r="E28" s="1"/>
  <c r="E22"/>
  <c r="E21"/>
  <c r="E20"/>
  <c r="E19"/>
  <c r="E18"/>
  <c r="E17"/>
  <c r="E10"/>
  <c r="E9"/>
  <c r="E6" s="1"/>
  <c r="K11" i="5"/>
  <c r="K10"/>
  <c r="K9"/>
  <c r="K8"/>
  <c r="E21" i="4"/>
  <c r="E18"/>
  <c r="E19"/>
  <c r="E60"/>
  <c r="E59"/>
  <c r="E177"/>
  <c r="E102"/>
  <c r="E113"/>
  <c r="C209" i="7" l="1"/>
  <c r="C212" s="1"/>
  <c r="F209"/>
  <c r="F212" s="1"/>
  <c r="F213" s="1"/>
  <c r="D209"/>
  <c r="D212" s="1"/>
  <c r="G209"/>
  <c r="AA209"/>
  <c r="AA212" s="1"/>
  <c r="H209"/>
  <c r="H212" s="1"/>
  <c r="J209"/>
  <c r="J212" s="1"/>
  <c r="L209"/>
  <c r="L212" s="1"/>
  <c r="N209"/>
  <c r="N212" s="1"/>
  <c r="P209"/>
  <c r="P212" s="1"/>
  <c r="R209"/>
  <c r="R212" s="1"/>
  <c r="T209"/>
  <c r="T212" s="1"/>
  <c r="V209"/>
  <c r="V212" s="1"/>
  <c r="X209"/>
  <c r="X212" s="1"/>
  <c r="AB209"/>
  <c r="AB212" s="1"/>
  <c r="AD209"/>
  <c r="AD212" s="1"/>
  <c r="AF209"/>
  <c r="AF212" s="1"/>
  <c r="AH209"/>
  <c r="AH212" s="1"/>
  <c r="AJ209"/>
  <c r="AJ212" s="1"/>
  <c r="I209"/>
  <c r="I212" s="1"/>
  <c r="K209"/>
  <c r="K212" s="1"/>
  <c r="M209"/>
  <c r="M212" s="1"/>
  <c r="O209"/>
  <c r="O212" s="1"/>
  <c r="Q209"/>
  <c r="Q212" s="1"/>
  <c r="S209"/>
  <c r="S212" s="1"/>
  <c r="U209"/>
  <c r="U212" s="1"/>
  <c r="W209"/>
  <c r="W212" s="1"/>
  <c r="Z209"/>
  <c r="Z212" s="1"/>
  <c r="AC209"/>
  <c r="AC212" s="1"/>
  <c r="AE209"/>
  <c r="AE212" s="1"/>
  <c r="AG209"/>
  <c r="AG212" s="1"/>
  <c r="AI209"/>
  <c r="AI212" s="1"/>
  <c r="Y209"/>
  <c r="Y212" s="1"/>
  <c r="E197"/>
  <c r="E49"/>
  <c r="K12" i="5"/>
  <c r="L11" s="1"/>
  <c r="E137" i="4"/>
  <c r="C86"/>
  <c r="D86"/>
  <c r="F86"/>
  <c r="G86"/>
  <c r="H86"/>
  <c r="I86"/>
  <c r="J86"/>
  <c r="K86"/>
  <c r="L86"/>
  <c r="M86"/>
  <c r="N86"/>
  <c r="O86"/>
  <c r="P86"/>
  <c r="Q86"/>
  <c r="R86"/>
  <c r="S86"/>
  <c r="T86"/>
  <c r="U86"/>
  <c r="V86"/>
  <c r="W86"/>
  <c r="X86"/>
  <c r="Y86"/>
  <c r="Z86"/>
  <c r="AA86"/>
  <c r="AB86"/>
  <c r="AC86"/>
  <c r="AD86"/>
  <c r="AE86"/>
  <c r="AF86"/>
  <c r="AG86"/>
  <c r="AH86"/>
  <c r="AI86"/>
  <c r="AJ86"/>
  <c r="AP86"/>
  <c r="B86"/>
  <c r="E27"/>
  <c r="E28" s="1"/>
  <c r="E85"/>
  <c r="E86" s="1"/>
  <c r="E103"/>
  <c r="E150"/>
  <c r="E152"/>
  <c r="E48"/>
  <c r="E31"/>
  <c r="E45"/>
  <c r="E36"/>
  <c r="E83"/>
  <c r="E10"/>
  <c r="E20"/>
  <c r="E24"/>
  <c r="E80"/>
  <c r="E181"/>
  <c r="E175"/>
  <c r="E71"/>
  <c r="E126"/>
  <c r="E143"/>
  <c r="E72"/>
  <c r="E184"/>
  <c r="E192"/>
  <c r="E191"/>
  <c r="E61"/>
  <c r="E79"/>
  <c r="E144"/>
  <c r="E22"/>
  <c r="E50"/>
  <c r="E51"/>
  <c r="E52"/>
  <c r="E168"/>
  <c r="E170"/>
  <c r="E171"/>
  <c r="E146"/>
  <c r="E147"/>
  <c r="E172"/>
  <c r="E110"/>
  <c r="E109"/>
  <c r="E69"/>
  <c r="E3"/>
  <c r="E149"/>
  <c r="E104"/>
  <c r="E105"/>
  <c r="E17"/>
  <c r="E65"/>
  <c r="E118"/>
  <c r="E111"/>
  <c r="E112"/>
  <c r="E87"/>
  <c r="E90"/>
  <c r="E93"/>
  <c r="E89"/>
  <c r="E37"/>
  <c r="E160"/>
  <c r="E182"/>
  <c r="Z49"/>
  <c r="AA197"/>
  <c r="W28"/>
  <c r="C28"/>
  <c r="D28"/>
  <c r="F28"/>
  <c r="G28"/>
  <c r="H28"/>
  <c r="I28"/>
  <c r="J28"/>
  <c r="K28"/>
  <c r="L28"/>
  <c r="M28"/>
  <c r="N28"/>
  <c r="O28"/>
  <c r="P28"/>
  <c r="Q28"/>
  <c r="R28"/>
  <c r="S28"/>
  <c r="T28"/>
  <c r="U28"/>
  <c r="V28"/>
  <c r="X28"/>
  <c r="Z28"/>
  <c r="AB28"/>
  <c r="AC28"/>
  <c r="AD28"/>
  <c r="AE28"/>
  <c r="AF28"/>
  <c r="AG28"/>
  <c r="AH28"/>
  <c r="AI28"/>
  <c r="AJ28"/>
  <c r="AP28"/>
  <c r="B28"/>
  <c r="C49"/>
  <c r="D49"/>
  <c r="F49"/>
  <c r="G49"/>
  <c r="H49"/>
  <c r="I49"/>
  <c r="J49"/>
  <c r="K49"/>
  <c r="L49"/>
  <c r="M49"/>
  <c r="N49"/>
  <c r="O49"/>
  <c r="P49"/>
  <c r="Q49"/>
  <c r="R49"/>
  <c r="S49"/>
  <c r="T49"/>
  <c r="U49"/>
  <c r="V49"/>
  <c r="W49"/>
  <c r="X49"/>
  <c r="Y49"/>
  <c r="AB49"/>
  <c r="AC49"/>
  <c r="AD49"/>
  <c r="AE49"/>
  <c r="AF49"/>
  <c r="AG49"/>
  <c r="AH49"/>
  <c r="AI49"/>
  <c r="AJ49"/>
  <c r="B49"/>
  <c r="H197"/>
  <c r="I197"/>
  <c r="J197"/>
  <c r="K197"/>
  <c r="L197"/>
  <c r="M197"/>
  <c r="N197"/>
  <c r="O197"/>
  <c r="P197"/>
  <c r="Q197"/>
  <c r="R197"/>
  <c r="S197"/>
  <c r="T197"/>
  <c r="U197"/>
  <c r="V197"/>
  <c r="W197"/>
  <c r="X197"/>
  <c r="Y197"/>
  <c r="AB197"/>
  <c r="AC197"/>
  <c r="AD197"/>
  <c r="AE197"/>
  <c r="AF197"/>
  <c r="AG197"/>
  <c r="AH197"/>
  <c r="AI197"/>
  <c r="AJ197"/>
  <c r="B209"/>
  <c r="D10" i="5"/>
  <c r="D9"/>
  <c r="D11"/>
  <c r="D8"/>
  <c r="E209" i="7" l="1"/>
  <c r="E212" s="1"/>
  <c r="V209" i="4"/>
  <c r="V212" s="1"/>
  <c r="T209"/>
  <c r="T212" s="1"/>
  <c r="R209"/>
  <c r="R212" s="1"/>
  <c r="P209"/>
  <c r="P212" s="1"/>
  <c r="N209"/>
  <c r="N212" s="1"/>
  <c r="L209"/>
  <c r="L212" s="1"/>
  <c r="J209"/>
  <c r="J212" s="1"/>
  <c r="H209"/>
  <c r="H212" s="1"/>
  <c r="F209"/>
  <c r="F212" s="1"/>
  <c r="C209"/>
  <c r="C212" s="1"/>
  <c r="AJ209"/>
  <c r="AJ212" s="1"/>
  <c r="AH209"/>
  <c r="AH212" s="1"/>
  <c r="AF209"/>
  <c r="AF212" s="1"/>
  <c r="AD209"/>
  <c r="AD212" s="1"/>
  <c r="AB209"/>
  <c r="AB212" s="1"/>
  <c r="X209"/>
  <c r="X212" s="1"/>
  <c r="AA209"/>
  <c r="AA212" s="1"/>
  <c r="AI209"/>
  <c r="AI212" s="1"/>
  <c r="AG209"/>
  <c r="AG212" s="1"/>
  <c r="AE209"/>
  <c r="AE212" s="1"/>
  <c r="AC209"/>
  <c r="AC212" s="1"/>
  <c r="Y209"/>
  <c r="Y212" s="1"/>
  <c r="W209"/>
  <c r="W212" s="1"/>
  <c r="U209"/>
  <c r="U212" s="1"/>
  <c r="S209"/>
  <c r="S212" s="1"/>
  <c r="Q209"/>
  <c r="Q212" s="1"/>
  <c r="O209"/>
  <c r="O212" s="1"/>
  <c r="M209"/>
  <c r="M212" s="1"/>
  <c r="K209"/>
  <c r="K212" s="1"/>
  <c r="I209"/>
  <c r="I212" s="1"/>
  <c r="G209"/>
  <c r="G212" s="1"/>
  <c r="D209"/>
  <c r="D212" s="1"/>
  <c r="Z209"/>
  <c r="Z212" s="1"/>
  <c r="AP209"/>
  <c r="AP212" s="1"/>
  <c r="G212" i="7"/>
  <c r="G213" s="1"/>
  <c r="L8" i="5"/>
  <c r="L9"/>
  <c r="L10"/>
  <c r="E49" i="4"/>
  <c r="D12" i="5"/>
  <c r="E209" i="4" l="1"/>
  <c r="E212" s="1"/>
  <c r="E213" i="7"/>
  <c r="E8" i="5"/>
  <c r="E11"/>
  <c r="E9"/>
  <c r="E10"/>
  <c r="G215" i="7" l="1"/>
  <c r="F215"/>
  <c r="E215"/>
  <c r="B212" i="4"/>
  <c r="B652" s="1"/>
  <c r="AU1" l="1"/>
  <c r="B209" i="7" l="1"/>
  <c r="B212" l="1"/>
  <c r="AU1" s="1"/>
  <c r="B652" l="1"/>
</calcChain>
</file>

<file path=xl/sharedStrings.xml><?xml version="1.0" encoding="utf-8"?>
<sst xmlns="http://schemas.openxmlformats.org/spreadsheetml/2006/main" count="1167" uniqueCount="562">
  <si>
    <t>Fett</t>
  </si>
  <si>
    <t>Energie</t>
  </si>
  <si>
    <t>Kcal</t>
  </si>
  <si>
    <t>g</t>
  </si>
  <si>
    <t>Kohlehydrate</t>
  </si>
  <si>
    <t>Natrium</t>
  </si>
  <si>
    <t>Eisen</t>
  </si>
  <si>
    <t>Zink</t>
  </si>
  <si>
    <t>mg</t>
  </si>
  <si>
    <t>B1</t>
  </si>
  <si>
    <t>B2</t>
  </si>
  <si>
    <t>B6</t>
  </si>
  <si>
    <t>B12</t>
  </si>
  <si>
    <t>C</t>
  </si>
  <si>
    <t>µg</t>
  </si>
  <si>
    <t>Apfel</t>
  </si>
  <si>
    <t>Kalium</t>
  </si>
  <si>
    <t>Banane</t>
  </si>
  <si>
    <t>Blaubeeren</t>
  </si>
  <si>
    <t>Kiwi</t>
  </si>
  <si>
    <t>Tomate</t>
  </si>
  <si>
    <t>Eiweiß</t>
  </si>
  <si>
    <t>Phosphor</t>
  </si>
  <si>
    <t>Schwefel</t>
  </si>
  <si>
    <t>Chlorid</t>
  </si>
  <si>
    <t>Mangan</t>
  </si>
  <si>
    <t>Iodid</t>
  </si>
  <si>
    <t xml:space="preserve">Lysin </t>
  </si>
  <si>
    <t>Arginin</t>
  </si>
  <si>
    <t>Erdnüsse, gröstet u. gesalzen</t>
  </si>
  <si>
    <t>Bockwurst</t>
  </si>
  <si>
    <t>Wiener Würstchen</t>
  </si>
  <si>
    <t>Erdbeeren</t>
  </si>
  <si>
    <t>Currywurst</t>
  </si>
  <si>
    <t>Schaschlik</t>
  </si>
  <si>
    <t>Heringsfilet in Tomatencreme 200 g</t>
  </si>
  <si>
    <t>Ölsardine 125 g</t>
  </si>
  <si>
    <t>Pommes 150 g</t>
  </si>
  <si>
    <t>100g wenn nicht anders angegeben</t>
  </si>
  <si>
    <t>Rollmops 200 g</t>
  </si>
  <si>
    <t>Brathering 200 g</t>
  </si>
  <si>
    <t>Ei 50 g</t>
  </si>
  <si>
    <t>Rosinenbrötchen 75 g</t>
  </si>
  <si>
    <t>Weintrauben</t>
  </si>
  <si>
    <t>Thunfisch</t>
  </si>
  <si>
    <t xml:space="preserve">Ananas Konserve </t>
  </si>
  <si>
    <t>Die Tabelle zeigt den Anteil (in Gramm) von Arginin bzw. Lysin in 100 g des angegebenen Nahrungsmittels.</t>
  </si>
  <si>
    <t>Austern: 0,31 - 0,28</t>
  </si>
  <si>
    <t>Bacon: 2,10 - 2,0</t>
  </si>
  <si>
    <t>Bohnen, grüne: 0,80 - 0,80</t>
  </si>
  <si>
    <t>Bohnen, Lima-: 1,17 - 1,47</t>
  </si>
  <si>
    <t>Bohnen, Ming-: 1,32 - 1,93</t>
  </si>
  <si>
    <t>Bohnen, rote: 0,34 - 0,42</t>
  </si>
  <si>
    <t>Bohnen, Soja- (gekocht): 0,62 - 0,62</t>
  </si>
  <si>
    <t>Brot, Vollkornweizen: 0,51 - 0,29</t>
  </si>
  <si>
    <t>Buchweizen: 1,20 - 0,46</t>
  </si>
  <si>
    <t>Chokolade: 4,50 - 2,0</t>
  </si>
  <si>
    <t>Ei: 0,84 - 0,82</t>
  </si>
  <si>
    <t>Erbsen, grüne: 0,42 - 0,22</t>
  </si>
  <si>
    <t>Fischstäbchen: 0,94 - 1,46</t>
  </si>
  <si>
    <t>Hafer, gekocht: 0,13 - 0,07</t>
  </si>
  <si>
    <t>Hefe: 1,94 - 3,51</t>
  </si>
  <si>
    <t>Heilbutt: 0,14 - 2,22</t>
  </si>
  <si>
    <t>Hirse: 0,41 - 0,26</t>
  </si>
  <si>
    <t>Hähnchen: 1,93 - 2,70</t>
  </si>
  <si>
    <t>Johannesbrot: 0,71 - 0,34</t>
  </si>
  <si>
    <t>Kichererbsen (Garbanzobohnen): 1,90 - 1,38</t>
  </si>
  <si>
    <t>Kokos: 0,47 - 0,148</t>
  </si>
  <si>
    <t>Krabben: 1,36 - 2,13</t>
  </si>
  <si>
    <t>Käse, Cheddar 0,85 - 1,70</t>
  </si>
  <si>
    <t>Lachs: 1,53 - 2,35</t>
  </si>
  <si>
    <t>Leber, Rinder- 1,59 - 1,95</t>
  </si>
  <si>
    <t>Leinsamen: 2,03 - 0,81</t>
  </si>
  <si>
    <t>Linsen: 2,10 - 1,74</t>
  </si>
  <si>
    <t>Mandeln: 2,73 - 0,58</t>
  </si>
  <si>
    <t>Milch: 0,13 - 0,28</t>
  </si>
  <si>
    <t>Muscheln: 0,83 - 0,84</t>
  </si>
  <si>
    <t>Nüsse, Cashew-: 1,95 - 0,74</t>
  </si>
  <si>
    <t>Nüsse, Erd-: 3,24 - 1,09</t>
  </si>
  <si>
    <t>Nüsse, Hasel-: 3,51 - 0,69</t>
  </si>
  <si>
    <t>Nüsse, Para-: 2,25 - 0,47</t>
  </si>
  <si>
    <t>Nüsse, Pekan-: 2,03 - 0,81</t>
  </si>
  <si>
    <t>Nüsse, Wal-: 2,25 - 0,49</t>
  </si>
  <si>
    <t>Pute: 1,70 - 2,45</t>
  </si>
  <si>
    <t>Reis, brauner: 0,12 - 0,10</t>
  </si>
  <si>
    <t>Rindsfleisch: 1,60 - 2,20</t>
  </si>
  <si>
    <t>Sardinen: 1,19 - 1,85</t>
  </si>
  <si>
    <t>Schalentiere: 1,33 - 1,26</t>
  </si>
  <si>
    <t>Sesamsamen: 2,59 - 0,58</t>
  </si>
  <si>
    <t>Sonnenblumenkerne: 1,19 - 0,54</t>
  </si>
  <si>
    <t>Speck, magerer: 1,51 - 1,85</t>
  </si>
  <si>
    <t>Tunfisch: 1,53 - 2,53</t>
  </si>
  <si>
    <t>B5</t>
  </si>
  <si>
    <t>B7</t>
  </si>
  <si>
    <t>B9</t>
  </si>
  <si>
    <t>Cu</t>
  </si>
  <si>
    <t>Flourid</t>
  </si>
  <si>
    <t>Proteine</t>
  </si>
  <si>
    <t>D</t>
  </si>
  <si>
    <t>K</t>
  </si>
  <si>
    <t>Lysin</t>
  </si>
  <si>
    <t>Kartoffeln gekocht</t>
  </si>
  <si>
    <t>Ballastst.</t>
  </si>
  <si>
    <t>Lachsschinken (Wurst)</t>
  </si>
  <si>
    <r>
      <t xml:space="preserve">Lachs geräuchert </t>
    </r>
    <r>
      <rPr>
        <sz val="11"/>
        <color rgb="FFFF0000"/>
        <rFont val="Calibri"/>
        <family val="2"/>
        <scheme val="minor"/>
      </rPr>
      <t>125g</t>
    </r>
    <r>
      <rPr>
        <sz val="11"/>
        <color theme="1"/>
        <rFont val="Calibri"/>
        <family val="2"/>
        <scheme val="minor"/>
      </rPr>
      <t xml:space="preserve"> (Aldi)</t>
    </r>
  </si>
  <si>
    <t>Fett ges.</t>
  </si>
  <si>
    <t>Fett ung.</t>
  </si>
  <si>
    <r>
      <t>Rapsöl 1 Esslöffel</t>
    </r>
    <r>
      <rPr>
        <sz val="11"/>
        <color rgb="FFFF0000"/>
        <rFont val="Calibri"/>
        <family val="2"/>
        <scheme val="minor"/>
      </rPr>
      <t xml:space="preserve"> 10g</t>
    </r>
  </si>
  <si>
    <r>
      <t>Hähnchen gegrillt</t>
    </r>
    <r>
      <rPr>
        <sz val="11"/>
        <color rgb="FFFF0000"/>
        <rFont val="Calibri"/>
        <family val="2"/>
        <scheme val="minor"/>
      </rPr>
      <t xml:space="preserve"> 1/2 ca.300g</t>
    </r>
  </si>
  <si>
    <t>Kohlehydrat</t>
  </si>
  <si>
    <r>
      <t xml:space="preserve">Würstchen, Wiener </t>
    </r>
    <r>
      <rPr>
        <sz val="11"/>
        <color rgb="FFFF0000"/>
        <rFont val="Calibri"/>
        <family val="2"/>
        <scheme val="minor"/>
      </rPr>
      <t>2 St. 100g</t>
    </r>
  </si>
  <si>
    <t>Ei  gekocht, gesalzen 55 g Gr.M</t>
  </si>
  <si>
    <t>Ei  gekocht, gesalzen 60 g Gr.L</t>
  </si>
  <si>
    <t>Ei  gekocht, gesalzen 65 g Gr.XL</t>
  </si>
  <si>
    <t>Spiegelei  60 g Gr.L</t>
  </si>
  <si>
    <t>Spiegelei  65 g Gr.XL</t>
  </si>
  <si>
    <r>
      <t xml:space="preserve">Whey Protein </t>
    </r>
    <r>
      <rPr>
        <sz val="11"/>
        <color rgb="FFFF0000"/>
        <rFont val="Calibri"/>
        <family val="2"/>
        <scheme val="minor"/>
      </rPr>
      <t>25g</t>
    </r>
  </si>
  <si>
    <r>
      <t xml:space="preserve">Diät Vitalkost (Aldi) </t>
    </r>
    <r>
      <rPr>
        <sz val="11"/>
        <color rgb="FFFF0000"/>
        <rFont val="Calibri"/>
        <family val="2"/>
        <scheme val="minor"/>
      </rPr>
      <t>50g</t>
    </r>
  </si>
  <si>
    <r>
      <t xml:space="preserve">Banane </t>
    </r>
    <r>
      <rPr>
        <sz val="11"/>
        <color rgb="FFFF0000"/>
        <rFont val="Calibri"/>
        <family val="2"/>
        <scheme val="minor"/>
      </rPr>
      <t>1 St. ca.  125g</t>
    </r>
  </si>
  <si>
    <t>183g</t>
  </si>
  <si>
    <t>175g</t>
  </si>
  <si>
    <t xml:space="preserve">31 g </t>
  </si>
  <si>
    <r>
      <t>Gurkensalat mit Joghurt</t>
    </r>
    <r>
      <rPr>
        <sz val="11"/>
        <color rgb="FFFF0000"/>
        <rFont val="Calibri"/>
        <family val="2"/>
        <scheme val="minor"/>
      </rPr>
      <t xml:space="preserve"> 150g</t>
    </r>
  </si>
  <si>
    <t>E`s</t>
  </si>
  <si>
    <t>A`s</t>
  </si>
  <si>
    <t>B3`s</t>
  </si>
  <si>
    <r>
      <t xml:space="preserve">Würstchen, Brat- </t>
    </r>
    <r>
      <rPr>
        <sz val="11"/>
        <color rgb="FFFF0000"/>
        <rFont val="Calibri"/>
        <family val="2"/>
        <scheme val="minor"/>
      </rPr>
      <t>100g</t>
    </r>
  </si>
  <si>
    <r>
      <t xml:space="preserve">Milch 3,5% </t>
    </r>
    <r>
      <rPr>
        <sz val="11"/>
        <color rgb="FFFF0000"/>
        <rFont val="Calibri"/>
        <family val="2"/>
        <scheme val="minor"/>
      </rPr>
      <t>0,2 L = 204g</t>
    </r>
  </si>
  <si>
    <r>
      <t>Schnitzel paniert</t>
    </r>
    <r>
      <rPr>
        <sz val="11"/>
        <color rgb="FFFF0000"/>
        <rFont val="Calibri"/>
        <family val="2"/>
        <scheme val="minor"/>
      </rPr>
      <t xml:space="preserve"> 200g</t>
    </r>
  </si>
  <si>
    <t>Lebensmittel</t>
  </si>
  <si>
    <r>
      <t>Bitterschokolade 85% . Roth Aldi</t>
    </r>
    <r>
      <rPr>
        <sz val="11"/>
        <color rgb="FFFF0000"/>
        <rFont val="Calibri"/>
        <family val="2"/>
        <scheme val="minor"/>
      </rPr>
      <t xml:space="preserve"> 25g</t>
    </r>
  </si>
  <si>
    <t>25%gesäätigte</t>
  </si>
  <si>
    <t>45% einfach ungesättigte</t>
  </si>
  <si>
    <t>30% mehrfach ungesättigte</t>
  </si>
  <si>
    <t>75% ein-und mehrfach</t>
  </si>
  <si>
    <t>25% gesättigte</t>
  </si>
  <si>
    <t>Referenzwerte</t>
  </si>
  <si>
    <r>
      <t xml:space="preserve">Käse, Butter </t>
    </r>
    <r>
      <rPr>
        <sz val="11"/>
        <color rgb="FFFF0000"/>
        <rFont val="Calibri"/>
        <family val="2"/>
        <scheme val="minor"/>
      </rPr>
      <t>100g</t>
    </r>
  </si>
  <si>
    <r>
      <t>Käse, Gouda</t>
    </r>
    <r>
      <rPr>
        <sz val="11"/>
        <color rgb="FFFF0000"/>
        <rFont val="Calibri"/>
        <family val="2"/>
        <scheme val="minor"/>
      </rPr>
      <t xml:space="preserve"> 100g</t>
    </r>
  </si>
  <si>
    <r>
      <t>Rosinenbrötchen</t>
    </r>
    <r>
      <rPr>
        <sz val="11"/>
        <color rgb="FFFF0000"/>
        <rFont val="Calibri"/>
        <family val="2"/>
        <scheme val="minor"/>
      </rPr>
      <t xml:space="preserve"> 75 g 1 St.</t>
    </r>
  </si>
  <si>
    <r>
      <t>Rosinenbrötchen</t>
    </r>
    <r>
      <rPr>
        <sz val="11"/>
        <color rgb="FFFF0000"/>
        <rFont val="Calibri"/>
        <family val="2"/>
        <scheme val="minor"/>
      </rPr>
      <t xml:space="preserve"> 150 g 2 St.</t>
    </r>
  </si>
  <si>
    <r>
      <t>Margarine, Pflanzen</t>
    </r>
    <r>
      <rPr>
        <sz val="11"/>
        <color rgb="FFFF0000"/>
        <rFont val="Calibri"/>
        <family val="2"/>
        <scheme val="minor"/>
      </rPr>
      <t xml:space="preserve"> 10g</t>
    </r>
  </si>
  <si>
    <r>
      <t xml:space="preserve">Margarine, Pflanzen </t>
    </r>
    <r>
      <rPr>
        <sz val="11"/>
        <color rgb="FFFF0000"/>
        <rFont val="Calibri"/>
        <family val="2"/>
        <scheme val="minor"/>
      </rPr>
      <t>20g</t>
    </r>
  </si>
  <si>
    <r>
      <t>Würstchen, Wiener</t>
    </r>
    <r>
      <rPr>
        <sz val="11"/>
        <color rgb="FFFF0000"/>
        <rFont val="Calibri"/>
        <family val="2"/>
        <scheme val="minor"/>
      </rPr>
      <t xml:space="preserve"> 4 St. 200g</t>
    </r>
  </si>
  <si>
    <t>Ei  gekocht, gesalzen 110 g Gr.M 2.St.</t>
  </si>
  <si>
    <r>
      <t>Brot Volles Korn Aldi</t>
    </r>
    <r>
      <rPr>
        <sz val="11"/>
        <color rgb="FFFF0000"/>
        <rFont val="Calibri"/>
        <family val="2"/>
        <scheme val="minor"/>
      </rPr>
      <t xml:space="preserve"> 1 St 55g</t>
    </r>
  </si>
  <si>
    <t>BE DE</t>
  </si>
  <si>
    <r>
      <t>Brot Volles Korn Aldi</t>
    </r>
    <r>
      <rPr>
        <sz val="11"/>
        <color rgb="FFFF0000"/>
        <rFont val="Calibri"/>
        <family val="2"/>
        <scheme val="minor"/>
      </rPr>
      <t xml:space="preserve"> 2 St 110g</t>
    </r>
  </si>
  <si>
    <t>Mg</t>
  </si>
  <si>
    <t>Ca</t>
  </si>
  <si>
    <r>
      <t xml:space="preserve">Bueno Kinder Ferrero </t>
    </r>
    <r>
      <rPr>
        <sz val="11"/>
        <color rgb="FFFF0000"/>
        <rFont val="Calibri"/>
        <family val="2"/>
        <scheme val="minor"/>
      </rPr>
      <t>21,5g 1 St.</t>
    </r>
  </si>
  <si>
    <r>
      <t xml:space="preserve">Duplo </t>
    </r>
    <r>
      <rPr>
        <sz val="11"/>
        <color rgb="FFFF0000"/>
        <rFont val="Calibri"/>
        <family val="2"/>
        <scheme val="minor"/>
      </rPr>
      <t>18,2g 1 St.</t>
    </r>
  </si>
  <si>
    <r>
      <t>Käse, Edamer</t>
    </r>
    <r>
      <rPr>
        <sz val="11"/>
        <color rgb="FFFF0000"/>
        <rFont val="Calibri"/>
        <family val="2"/>
        <scheme val="minor"/>
      </rPr>
      <t xml:space="preserve"> 40g 1 Scheibe</t>
    </r>
  </si>
  <si>
    <r>
      <t>Käse, Tilsiter</t>
    </r>
    <r>
      <rPr>
        <sz val="11"/>
        <color rgb="FFFF0000"/>
        <rFont val="Calibri"/>
        <family val="2"/>
        <scheme val="minor"/>
      </rPr>
      <t xml:space="preserve"> 30g 1 Scheibe</t>
    </r>
  </si>
  <si>
    <r>
      <t xml:space="preserve">Käse, Emmentaler </t>
    </r>
    <r>
      <rPr>
        <sz val="11"/>
        <color rgb="FFFF0000"/>
        <rFont val="Calibri"/>
        <family val="2"/>
        <scheme val="minor"/>
      </rPr>
      <t>30g 1 Scheibe</t>
    </r>
  </si>
  <si>
    <t>a</t>
  </si>
  <si>
    <r>
      <t xml:space="preserve">Sauerkirsch Nektar </t>
    </r>
    <r>
      <rPr>
        <sz val="11"/>
        <color rgb="FFFF0000"/>
        <rFont val="Calibri"/>
        <family val="2"/>
        <scheme val="minor"/>
      </rPr>
      <t>0,25 L</t>
    </r>
  </si>
  <si>
    <r>
      <t>Salami Aldi Rolffes Premium</t>
    </r>
    <r>
      <rPr>
        <sz val="11"/>
        <color rgb="FFFF0000"/>
        <rFont val="Calibri"/>
        <family val="2"/>
        <scheme val="minor"/>
      </rPr>
      <t xml:space="preserve"> 2St.17g</t>
    </r>
  </si>
  <si>
    <r>
      <t>Salami Aldi Rolffes Premium</t>
    </r>
    <r>
      <rPr>
        <sz val="11"/>
        <color rgb="FFFF0000"/>
        <rFont val="Calibri"/>
        <family val="2"/>
        <scheme val="minor"/>
      </rPr>
      <t xml:space="preserve"> 4St.34g</t>
    </r>
  </si>
  <si>
    <r>
      <t xml:space="preserve">Kürbiskerne Aldi </t>
    </r>
    <r>
      <rPr>
        <sz val="11"/>
        <color rgb="FFFF0000"/>
        <rFont val="Calibri"/>
        <family val="2"/>
        <scheme val="minor"/>
      </rPr>
      <t>30g</t>
    </r>
  </si>
  <si>
    <r>
      <t xml:space="preserve">Cranberry Nektar </t>
    </r>
    <r>
      <rPr>
        <sz val="11"/>
        <color rgb="FFFF0000"/>
        <rFont val="Calibri"/>
        <family val="2"/>
        <scheme val="minor"/>
      </rPr>
      <t>0,25 L</t>
    </r>
  </si>
  <si>
    <r>
      <t>Käse, Babybel</t>
    </r>
    <r>
      <rPr>
        <sz val="11"/>
        <color rgb="FFFF0000"/>
        <rFont val="Calibri"/>
        <family val="2"/>
        <scheme val="minor"/>
      </rPr>
      <t xml:space="preserve"> 2 St 40g</t>
    </r>
  </si>
  <si>
    <r>
      <t>Käse, Babybel</t>
    </r>
    <r>
      <rPr>
        <sz val="11"/>
        <color rgb="FFFF0000"/>
        <rFont val="Calibri"/>
        <family val="2"/>
        <scheme val="minor"/>
      </rPr>
      <t xml:space="preserve"> 1St 20g</t>
    </r>
  </si>
  <si>
    <r>
      <t>Pommes</t>
    </r>
    <r>
      <rPr>
        <sz val="11"/>
        <color rgb="FFFF0000"/>
        <rFont val="Calibri"/>
        <family val="2"/>
        <scheme val="minor"/>
      </rPr>
      <t xml:space="preserve"> 150 g</t>
    </r>
  </si>
  <si>
    <r>
      <t xml:space="preserve">Currysosse </t>
    </r>
    <r>
      <rPr>
        <sz val="11"/>
        <color rgb="FFFF0000"/>
        <rFont val="Calibri"/>
        <family val="2"/>
        <scheme val="minor"/>
      </rPr>
      <t>25g</t>
    </r>
  </si>
  <si>
    <r>
      <t xml:space="preserve">Mayonaise </t>
    </r>
    <r>
      <rPr>
        <sz val="11"/>
        <color rgb="FFFF0000"/>
        <rFont val="Calibri"/>
        <family val="2"/>
        <scheme val="minor"/>
      </rPr>
      <t>20g</t>
    </r>
  </si>
  <si>
    <t>a1</t>
  </si>
  <si>
    <r>
      <t>Kürbiskerne Aldi</t>
    </r>
    <r>
      <rPr>
        <sz val="11"/>
        <color rgb="FFFF0000"/>
        <rFont val="Calibri"/>
        <family val="2"/>
        <scheme val="minor"/>
      </rPr>
      <t xml:space="preserve"> 15g</t>
    </r>
  </si>
  <si>
    <r>
      <t>Walnüsse</t>
    </r>
    <r>
      <rPr>
        <sz val="11"/>
        <color rgb="FFFF0000"/>
        <rFont val="Calibri"/>
        <family val="2"/>
        <scheme val="minor"/>
      </rPr>
      <t xml:space="preserve"> 30g (Trader Joes)</t>
    </r>
  </si>
  <si>
    <r>
      <t>Erdbeeren</t>
    </r>
    <r>
      <rPr>
        <sz val="11"/>
        <color rgb="FFFF0000"/>
        <rFont val="Calibri"/>
        <family val="2"/>
        <scheme val="minor"/>
      </rPr>
      <t xml:space="preserve"> 100g</t>
    </r>
  </si>
  <si>
    <r>
      <t>Erdbeeren</t>
    </r>
    <r>
      <rPr>
        <sz val="11"/>
        <color rgb="FFFF0000"/>
        <rFont val="Calibri"/>
        <family val="2"/>
        <scheme val="minor"/>
      </rPr>
      <t xml:space="preserve"> 50g</t>
    </r>
  </si>
  <si>
    <r>
      <t>Erdbeeren</t>
    </r>
    <r>
      <rPr>
        <sz val="11"/>
        <color rgb="FFFF0000"/>
        <rFont val="Calibri"/>
        <family val="2"/>
        <scheme val="minor"/>
      </rPr>
      <t xml:space="preserve"> 25g</t>
    </r>
  </si>
  <si>
    <r>
      <t>Blaubeeren</t>
    </r>
    <r>
      <rPr>
        <sz val="11"/>
        <color rgb="FFFF0000"/>
        <rFont val="Calibri"/>
        <family val="2"/>
        <scheme val="minor"/>
      </rPr>
      <t xml:space="preserve"> 100g</t>
    </r>
  </si>
  <si>
    <r>
      <t>Blaubeeren</t>
    </r>
    <r>
      <rPr>
        <sz val="11"/>
        <color rgb="FFFF0000"/>
        <rFont val="Calibri"/>
        <family val="2"/>
        <scheme val="minor"/>
      </rPr>
      <t xml:space="preserve"> 50g</t>
    </r>
  </si>
  <si>
    <r>
      <t>Blaubeeren</t>
    </r>
    <r>
      <rPr>
        <sz val="11"/>
        <color rgb="FFFF0000"/>
        <rFont val="Calibri"/>
        <family val="2"/>
        <scheme val="minor"/>
      </rPr>
      <t xml:space="preserve"> 25g</t>
    </r>
  </si>
  <si>
    <r>
      <t>Brathering</t>
    </r>
    <r>
      <rPr>
        <sz val="11"/>
        <color rgb="FFFF0000"/>
        <rFont val="Calibri"/>
        <family val="2"/>
        <scheme val="minor"/>
      </rPr>
      <t xml:space="preserve"> 200 g (Nixe)</t>
    </r>
  </si>
  <si>
    <r>
      <t>Brathering</t>
    </r>
    <r>
      <rPr>
        <sz val="11"/>
        <color rgb="FFFF0000"/>
        <rFont val="Calibri"/>
        <family val="2"/>
        <scheme val="minor"/>
      </rPr>
      <t xml:space="preserve"> 225 g (Hawesta)</t>
    </r>
  </si>
  <si>
    <r>
      <t>Energiegehalt</t>
    </r>
    <r>
      <rPr>
        <sz val="11"/>
        <color theme="1"/>
        <rFont val="Calibri"/>
        <family val="2"/>
        <scheme val="minor"/>
      </rPr>
      <t>: 4,1 kcal pro Gramm</t>
    </r>
  </si>
  <si>
    <r>
      <t>Enthalten in:</t>
    </r>
    <r>
      <rPr>
        <sz val="11"/>
        <color theme="1"/>
        <rFont val="Calibri"/>
        <family val="2"/>
        <scheme val="minor"/>
      </rPr>
      <t> Fleisch, Fisch, Ei, Milch und Milchprodukten, Hülsenfrüchte, Sojaprodukten, Nüssen</t>
    </r>
  </si>
  <si>
    <t>Normal</t>
  </si>
  <si>
    <r>
      <t>Zufuhrempfehlung:</t>
    </r>
    <r>
      <rPr>
        <sz val="11"/>
        <color theme="1"/>
        <rFont val="Calibri"/>
        <family val="2"/>
        <scheme val="minor"/>
      </rPr>
      <t> Bis zu</t>
    </r>
    <r>
      <rPr>
        <sz val="11"/>
        <color rgb="FFFF0000"/>
        <rFont val="Calibri"/>
        <family val="2"/>
        <scheme val="minor"/>
      </rPr>
      <t xml:space="preserve"> 25 %</t>
    </r>
    <r>
      <rPr>
        <sz val="11"/>
        <color theme="1"/>
        <rFont val="Calibri"/>
        <family val="2"/>
        <scheme val="minor"/>
      </rPr>
      <t xml:space="preserve"> der täglichen Energiezufuhr. Die tägliche Menge an Eiweiß sollte im Schnitt </t>
    </r>
    <r>
      <rPr>
        <sz val="11"/>
        <color rgb="FFFF0000"/>
        <rFont val="Calibri"/>
        <family val="2"/>
        <scheme val="minor"/>
      </rPr>
      <t>0,8 bis 1,2</t>
    </r>
    <r>
      <rPr>
        <sz val="11"/>
        <color theme="1"/>
        <rFont val="Calibri"/>
        <family val="2"/>
        <scheme val="minor"/>
      </rPr>
      <t xml:space="preserve"> Gramm pro Kilogramm Körpergewicht nicht überschreiten. Für manche Sportler kann der Bedarf allerdings etwas höher ausfallen, die Obergrenze liegt hier bei 2 Gramm pro Kilogramm Körpergewicht. </t>
    </r>
  </si>
  <si>
    <r>
      <t>Energiegehalt:</t>
    </r>
    <r>
      <rPr>
        <sz val="11"/>
        <color theme="1"/>
        <rFont val="Calibri"/>
        <family val="2"/>
        <scheme val="minor"/>
      </rPr>
      <t> 9,3 kcal pro Gramm</t>
    </r>
  </si>
  <si>
    <r>
      <t>Enthalten in:</t>
    </r>
    <r>
      <rPr>
        <sz val="11"/>
        <color theme="1"/>
        <rFont val="Calibri"/>
        <family val="2"/>
        <scheme val="minor"/>
      </rPr>
      <t> Öl, Ölsamen, Butter und andere fetthaltige Milchprodukte, Margarine, fettes Fleisch und Fleischwaren, in fetten Fischarten wie z.B. Lachs, Makrele und Hering, Nüsse</t>
    </r>
  </si>
  <si>
    <r>
      <t>Energiegehalt:</t>
    </r>
    <r>
      <rPr>
        <sz val="11"/>
        <color theme="1"/>
        <rFont val="Calibri"/>
        <family val="2"/>
        <scheme val="minor"/>
      </rPr>
      <t> 4,1 kcal pro Gramm</t>
    </r>
  </si>
  <si>
    <r>
      <t>Enthalten in: </t>
    </r>
    <r>
      <rPr>
        <sz val="11"/>
        <color theme="1"/>
        <rFont val="Calibri"/>
        <family val="2"/>
        <scheme val="minor"/>
      </rPr>
      <t>Getreideprodukte wie Brot und Nudeln, Kartoffeln, Reis, Obst, Süßwaren bzw. zuckerhaltige Lebensmittel</t>
    </r>
  </si>
  <si>
    <r>
      <t>Zufuhrempfehlung: </t>
    </r>
    <r>
      <rPr>
        <sz val="11"/>
        <color theme="1"/>
        <rFont val="Calibri"/>
        <family val="2"/>
        <scheme val="minor"/>
      </rPr>
      <t xml:space="preserve">Ca. </t>
    </r>
    <r>
      <rPr>
        <sz val="11"/>
        <color rgb="FFFF0000"/>
        <rFont val="Calibri"/>
        <family val="2"/>
        <scheme val="minor"/>
      </rPr>
      <t>45-50 %</t>
    </r>
    <r>
      <rPr>
        <sz val="11"/>
        <color theme="1"/>
        <rFont val="Calibri"/>
        <family val="2"/>
        <scheme val="minor"/>
      </rPr>
      <t xml:space="preserve"> der gesamten Energiezufuhr sollte aus Kohlenhydraten bestehen. Zufuhr von ca.</t>
    </r>
    <r>
      <rPr>
        <sz val="11"/>
        <color rgb="FFFF0000"/>
        <rFont val="Calibri"/>
        <family val="2"/>
        <scheme val="minor"/>
      </rPr>
      <t xml:space="preserve"> 5-6 </t>
    </r>
    <r>
      <rPr>
        <sz val="11"/>
        <color theme="1"/>
        <rFont val="Calibri"/>
        <family val="2"/>
        <scheme val="minor"/>
      </rPr>
      <t>Gramm je Kilogramm Körpergewicht empfohlen.</t>
    </r>
  </si>
  <si>
    <r>
      <t>Zufuhrempfehlung:</t>
    </r>
    <r>
      <rPr>
        <sz val="11"/>
        <color theme="1"/>
        <rFont val="Calibri"/>
        <family val="2"/>
        <scheme val="minor"/>
      </rPr>
      <t> Es sollte nicht mehr als</t>
    </r>
    <r>
      <rPr>
        <sz val="11"/>
        <color rgb="FFFF0000"/>
        <rFont val="Calibri"/>
        <family val="2"/>
        <scheme val="minor"/>
      </rPr>
      <t xml:space="preserve"> 30 Prozent</t>
    </r>
    <r>
      <rPr>
        <sz val="11"/>
        <color theme="1"/>
        <rFont val="Calibri"/>
        <family val="2"/>
        <scheme val="minor"/>
      </rPr>
      <t xml:space="preserve"> der täglichen Kalorienzufuhr aus Fett bestehen.</t>
    </r>
  </si>
  <si>
    <t>385g</t>
  </si>
  <si>
    <t>84g</t>
  </si>
  <si>
    <t>ketogen 2400 Kcal</t>
  </si>
  <si>
    <t>Normal 2400 Kcal</t>
  </si>
  <si>
    <t>75g</t>
  </si>
  <si>
    <t>40-50%</t>
  </si>
  <si>
    <t>bis 25%</t>
  </si>
  <si>
    <t>bis 30%</t>
  </si>
  <si>
    <t>%</t>
  </si>
  <si>
    <t>Refere.</t>
  </si>
  <si>
    <r>
      <t xml:space="preserve">Donauwelle </t>
    </r>
    <r>
      <rPr>
        <sz val="11"/>
        <color rgb="FFFF0000"/>
        <rFont val="Calibri"/>
        <family val="2"/>
        <scheme val="minor"/>
      </rPr>
      <t>100g</t>
    </r>
  </si>
  <si>
    <r>
      <t xml:space="preserve">Milch 1,5% </t>
    </r>
    <r>
      <rPr>
        <sz val="11"/>
        <color rgb="FFFF0000"/>
        <rFont val="Calibri"/>
        <family val="2"/>
        <scheme val="minor"/>
      </rPr>
      <t>0,2 L =204g</t>
    </r>
  </si>
  <si>
    <t>Referenzwerte (normal) 2200 Kcal</t>
  </si>
  <si>
    <r>
      <t xml:space="preserve">Tomate frisch </t>
    </r>
    <r>
      <rPr>
        <sz val="11"/>
        <color rgb="FFFF0000"/>
        <rFont val="Calibri"/>
        <family val="2"/>
        <scheme val="minor"/>
      </rPr>
      <t>105g Ca. 1 St.</t>
    </r>
  </si>
  <si>
    <r>
      <t xml:space="preserve">Sauerkirsch Nektar </t>
    </r>
    <r>
      <rPr>
        <sz val="11"/>
        <color rgb="FFFF0000"/>
        <rFont val="Calibri"/>
        <family val="2"/>
        <scheme val="minor"/>
      </rPr>
      <t>0,1 L</t>
    </r>
  </si>
  <si>
    <r>
      <t>Milchmäuse Cornflakes (Aldi)</t>
    </r>
    <r>
      <rPr>
        <sz val="11"/>
        <color rgb="FFFF0000"/>
        <rFont val="Calibri"/>
        <family val="2"/>
        <scheme val="minor"/>
      </rPr>
      <t xml:space="preserve"> 2 St.</t>
    </r>
  </si>
  <si>
    <t>Coca Cola 0,2 L</t>
  </si>
  <si>
    <t>Coca Cola 0,25 L</t>
  </si>
  <si>
    <t>Coca Cola 0,33 L</t>
  </si>
  <si>
    <t>Coca Cola 0,1 L</t>
  </si>
  <si>
    <t>Datum</t>
  </si>
  <si>
    <r>
      <t>Diät Vitalkost (Aldi)</t>
    </r>
    <r>
      <rPr>
        <sz val="11"/>
        <color rgb="FFFF0000"/>
        <rFont val="Calibri"/>
        <family val="2"/>
        <scheme val="minor"/>
      </rPr>
      <t xml:space="preserve"> 25g</t>
    </r>
  </si>
  <si>
    <t>20 Cherrytomaten</t>
  </si>
  <si>
    <t>222g</t>
  </si>
  <si>
    <t>St. Ca.</t>
  </si>
  <si>
    <t>40 Süßkirschen</t>
  </si>
  <si>
    <t>266g</t>
  </si>
  <si>
    <t>St ca</t>
  </si>
  <si>
    <t>5g</t>
  </si>
  <si>
    <t>Frucht</t>
  </si>
  <si>
    <r>
      <t xml:space="preserve">Kirschen süß </t>
    </r>
    <r>
      <rPr>
        <sz val="11"/>
        <color rgb="FFFF0000"/>
        <rFont val="Calibri"/>
        <family val="2"/>
        <scheme val="minor"/>
      </rPr>
      <t>10St ca. 50g Frucht</t>
    </r>
  </si>
  <si>
    <r>
      <t>Kirschen süß</t>
    </r>
    <r>
      <rPr>
        <sz val="11"/>
        <color rgb="FFFF0000"/>
        <rFont val="Calibri"/>
        <family val="2"/>
        <scheme val="minor"/>
      </rPr>
      <t xml:space="preserve"> 15St ca. 75g Frucht</t>
    </r>
  </si>
  <si>
    <r>
      <t>Tomate, Cherry</t>
    </r>
    <r>
      <rPr>
        <sz val="11"/>
        <color rgb="FFFF0000"/>
        <rFont val="Calibri"/>
        <family val="2"/>
        <scheme val="minor"/>
      </rPr>
      <t xml:space="preserve"> 60g ca. 5 St.</t>
    </r>
  </si>
  <si>
    <t>12g</t>
  </si>
  <si>
    <t>Ingwer</t>
  </si>
  <si>
    <t>Lakritz</t>
  </si>
  <si>
    <t>Johanniskraut</t>
  </si>
  <si>
    <t>CYP3A4</t>
  </si>
  <si>
    <t>Grapefruit</t>
  </si>
  <si>
    <t>Baldrian</t>
  </si>
  <si>
    <t>Gelbwurzel</t>
  </si>
  <si>
    <t>Ginseng</t>
  </si>
  <si>
    <t>hemmen CYP3A4</t>
  </si>
  <si>
    <t>Kartoffeln</t>
  </si>
  <si>
    <t>Aubergine</t>
  </si>
  <si>
    <t>Paprika</t>
  </si>
  <si>
    <t>Chilli</t>
  </si>
  <si>
    <t>Peperoni</t>
  </si>
  <si>
    <t>Zitrone</t>
  </si>
  <si>
    <t>Vitamin C</t>
  </si>
  <si>
    <t>Vitamin E</t>
  </si>
  <si>
    <t>Weizenkeim Leinöl</t>
  </si>
  <si>
    <t>gut</t>
  </si>
  <si>
    <t>schlecht</t>
  </si>
  <si>
    <t>NAC</t>
  </si>
  <si>
    <t>Gluthathione</t>
  </si>
  <si>
    <t>Natti</t>
  </si>
  <si>
    <t>Spinat</t>
  </si>
  <si>
    <t>Papaya</t>
  </si>
  <si>
    <t>Petersilie</t>
  </si>
  <si>
    <t>grüner Tee</t>
  </si>
  <si>
    <t>Tofu</t>
  </si>
  <si>
    <t>Miso</t>
  </si>
  <si>
    <t>PQQ 20-40mg/tgl</t>
  </si>
  <si>
    <t>500 mg Niacinamid</t>
  </si>
  <si>
    <t>1 mal pro Woche</t>
  </si>
  <si>
    <t>anschließend PQQ</t>
  </si>
  <si>
    <t>Cissus</t>
  </si>
  <si>
    <t>Sirtuine ??</t>
  </si>
  <si>
    <t>Gamma Amino Buttersäure (GABA)</t>
  </si>
  <si>
    <t>Brokkoli</t>
  </si>
  <si>
    <t>Erbsen</t>
  </si>
  <si>
    <t>Sojabohnen</t>
  </si>
  <si>
    <t>Bananen</t>
  </si>
  <si>
    <t>Aprikosen</t>
  </si>
  <si>
    <t>Äpfel</t>
  </si>
  <si>
    <t>Zitrusfrüchte</t>
  </si>
  <si>
    <t>Parmesankäse (6.500 mg Glutamat pro 100 g)</t>
  </si>
  <si>
    <t>Walnüsse (3400 mg / 100 g)</t>
  </si>
  <si>
    <t>Hühnerei (1400 mg / 100 g)</t>
  </si>
  <si>
    <t>Tomaten (420 mg / 100 g)</t>
  </si>
  <si>
    <t>grüne Bohnen (340 mg / 100 g)</t>
  </si>
  <si>
    <t>Glutamat</t>
  </si>
  <si>
    <r>
      <t>Brot Lieken Urkorn Roggen</t>
    </r>
    <r>
      <rPr>
        <sz val="11"/>
        <color rgb="FFFF0000"/>
        <rFont val="Calibri"/>
        <family val="2"/>
        <scheme val="minor"/>
      </rPr>
      <t xml:space="preserve"> 2 St. ca.110g</t>
    </r>
  </si>
  <si>
    <r>
      <t>Brot Lieken Urkorn Roggen</t>
    </r>
    <r>
      <rPr>
        <sz val="11"/>
        <color rgb="FFFF0000"/>
        <rFont val="Calibri"/>
        <family val="2"/>
        <scheme val="minor"/>
      </rPr>
      <t xml:space="preserve"> 1 St. ca.55g</t>
    </r>
  </si>
  <si>
    <t>Hähnchenbrust Herta  100g</t>
  </si>
  <si>
    <t>Kcal Grundumsatz</t>
  </si>
  <si>
    <t>Kcal Bedarf</t>
  </si>
  <si>
    <r>
      <t>Chia Samen Gut Bio Aldi</t>
    </r>
    <r>
      <rPr>
        <sz val="11"/>
        <color rgb="FFFF0000"/>
        <rFont val="Calibri"/>
        <family val="2"/>
        <scheme val="minor"/>
      </rPr>
      <t xml:space="preserve"> 15g (2 EL)</t>
    </r>
  </si>
  <si>
    <t>Walnüsse</t>
  </si>
  <si>
    <t>Tomaten</t>
  </si>
  <si>
    <t>Gurke</t>
  </si>
  <si>
    <t>Olivenöl</t>
  </si>
  <si>
    <t>Cashewkerne geröstet, gesalzen</t>
  </si>
  <si>
    <t>gr. Tee</t>
  </si>
  <si>
    <t>Eier</t>
  </si>
  <si>
    <t>Chiasamen</t>
  </si>
  <si>
    <t>Kürbiskerne</t>
  </si>
  <si>
    <t>Apfelschorle</t>
  </si>
  <si>
    <t>Schwarzbrot</t>
  </si>
  <si>
    <t>Kokosöl</t>
  </si>
  <si>
    <r>
      <t>Käse Schmelz-</t>
    </r>
    <r>
      <rPr>
        <sz val="11"/>
        <color rgb="FFFF0000"/>
        <rFont val="Calibri"/>
        <family val="2"/>
        <scheme val="minor"/>
      </rPr>
      <t xml:space="preserve"> 1 St 25g</t>
    </r>
  </si>
  <si>
    <r>
      <t xml:space="preserve">Würstchen, Schinkenbock Hofmaier </t>
    </r>
    <r>
      <rPr>
        <sz val="11"/>
        <color rgb="FFFF0000"/>
        <rFont val="Calibri"/>
        <family val="2"/>
        <scheme val="minor"/>
      </rPr>
      <t>2St 100g</t>
    </r>
  </si>
  <si>
    <r>
      <t xml:space="preserve">Würstchen, Bock Hofmaier </t>
    </r>
    <r>
      <rPr>
        <sz val="11"/>
        <color rgb="FFFF0000"/>
        <rFont val="Calibri"/>
        <family val="2"/>
        <scheme val="minor"/>
      </rPr>
      <t>2St 100g</t>
    </r>
  </si>
  <si>
    <r>
      <t xml:space="preserve">Würstchen, Schinkenbock Landbeck </t>
    </r>
    <r>
      <rPr>
        <sz val="11"/>
        <color rgb="FFFF0000"/>
        <rFont val="Calibri"/>
        <family val="2"/>
        <scheme val="minor"/>
      </rPr>
      <t>2St 100g</t>
    </r>
  </si>
  <si>
    <r>
      <t>Würstchen, Bock Hofmaie</t>
    </r>
    <r>
      <rPr>
        <sz val="11"/>
        <color rgb="FFFF0000"/>
        <rFont val="Calibri"/>
        <family val="2"/>
        <scheme val="minor"/>
      </rPr>
      <t>r 1St 50g</t>
    </r>
  </si>
  <si>
    <r>
      <t>Würstchen, Schinkenbock Hofmaier</t>
    </r>
    <r>
      <rPr>
        <sz val="11"/>
        <color rgb="FFFF0000"/>
        <rFont val="Calibri"/>
        <family val="2"/>
        <scheme val="minor"/>
      </rPr>
      <t xml:space="preserve"> 1St 50g</t>
    </r>
  </si>
  <si>
    <t>Referenzwerte (Ketose) 2200Kcal</t>
  </si>
  <si>
    <r>
      <t>Cashewkerne geröstet u. gesalzen Trader Joe</t>
    </r>
    <r>
      <rPr>
        <sz val="11"/>
        <color rgb="FFFF0000"/>
        <rFont val="Calibri"/>
        <family val="2"/>
        <scheme val="minor"/>
      </rPr>
      <t xml:space="preserve"> 30g</t>
    </r>
  </si>
  <si>
    <r>
      <t>Cashewkerne geröstet u. gesalzen Trader Joe</t>
    </r>
    <r>
      <rPr>
        <sz val="11"/>
        <color rgb="FFFF0000"/>
        <rFont val="Calibri"/>
        <family val="2"/>
        <scheme val="minor"/>
      </rPr>
      <t xml:space="preserve"> 50g</t>
    </r>
  </si>
  <si>
    <r>
      <t>Quinoa Bio roh</t>
    </r>
    <r>
      <rPr>
        <sz val="11"/>
        <color rgb="FFFF0000"/>
        <rFont val="Calibri"/>
        <family val="2"/>
        <scheme val="minor"/>
      </rPr>
      <t xml:space="preserve"> 30g</t>
    </r>
  </si>
  <si>
    <r>
      <t>Kerne Mix Bio Aldi</t>
    </r>
    <r>
      <rPr>
        <sz val="11"/>
        <color rgb="FFFF0000"/>
        <rFont val="Calibri"/>
        <family val="2"/>
        <scheme val="minor"/>
      </rPr>
      <t xml:space="preserve"> 30g</t>
    </r>
  </si>
  <si>
    <r>
      <t>Cashewkern pur</t>
    </r>
    <r>
      <rPr>
        <sz val="11"/>
        <color rgb="FFFF0000"/>
        <rFont val="Calibri"/>
        <family val="2"/>
        <scheme val="minor"/>
      </rPr>
      <t xml:space="preserve"> 30g</t>
    </r>
  </si>
  <si>
    <r>
      <t>Zigeunersosse</t>
    </r>
    <r>
      <rPr>
        <sz val="11"/>
        <color rgb="FFFF0000"/>
        <rFont val="Calibri"/>
        <family val="2"/>
        <scheme val="minor"/>
      </rPr>
      <t xml:space="preserve"> 100g</t>
    </r>
  </si>
  <si>
    <t>Glutamin</t>
  </si>
  <si>
    <t>Glysin</t>
  </si>
  <si>
    <t>Cystein</t>
  </si>
  <si>
    <r>
      <t>Apfel klein ca</t>
    </r>
    <r>
      <rPr>
        <sz val="11"/>
        <color rgb="FFFF0000"/>
        <rFont val="Calibri"/>
        <family val="2"/>
        <scheme val="minor"/>
      </rPr>
      <t>.110g</t>
    </r>
  </si>
  <si>
    <r>
      <t>Apfel mittel ca</t>
    </r>
    <r>
      <rPr>
        <sz val="11"/>
        <color rgb="FFFF0000"/>
        <rFont val="Calibri"/>
        <family val="2"/>
        <scheme val="minor"/>
      </rPr>
      <t>.135g</t>
    </r>
  </si>
  <si>
    <r>
      <t>Mettwurst</t>
    </r>
    <r>
      <rPr>
        <sz val="11"/>
        <color rgb="FFFF0000"/>
        <rFont val="Calibri"/>
        <family val="2"/>
        <scheme val="minor"/>
      </rPr>
      <t xml:space="preserve"> 50g</t>
    </r>
  </si>
  <si>
    <r>
      <t>Würstchen, Schinkenbock Landbeck</t>
    </r>
    <r>
      <rPr>
        <sz val="11"/>
        <color rgb="FFFF0000"/>
        <rFont val="Calibri"/>
        <family val="2"/>
        <scheme val="minor"/>
      </rPr>
      <t xml:space="preserve"> 1St 50g</t>
    </r>
  </si>
  <si>
    <r>
      <t xml:space="preserve">Quell Brunn Birne (Aldi) </t>
    </r>
    <r>
      <rPr>
        <sz val="11"/>
        <color rgb="FFFF0000"/>
        <rFont val="Calibri"/>
        <family val="2"/>
        <scheme val="minor"/>
      </rPr>
      <t>0,25L</t>
    </r>
  </si>
  <si>
    <r>
      <t xml:space="preserve">Quell Brunn Traube (Aldi) </t>
    </r>
    <r>
      <rPr>
        <sz val="11"/>
        <color rgb="FFFF0000"/>
        <rFont val="Calibri"/>
        <family val="2"/>
        <scheme val="minor"/>
      </rPr>
      <t>0,25 l</t>
    </r>
  </si>
  <si>
    <t>Worin ist Glutathion enthalten?  In heimischen Gemüsen wie Kartoffeln, Spargel, Brokkoli, Zucchini, Kürbis und Spinat. Außerdem in senföl- oder schwefelhaltigen Gemüsen wie Rettich, Rüben, Zwiebeln oder Kohlrabi. Zur Anhebung des Glutathionspiegels werden auch Petersilie, Rosenkohl oder Weißkraut empfohlen. Fruchtige Quellen sind Äpfel, Orangen, Grapefruits, Kirschen oder Wassermelonen.</t>
  </si>
  <si>
    <t>Lebensmittel mit hohem Glycingehalt sind: Fisch, Fleisch, Eier und Milch. Aber auch Sojabohnen, Erdnüsse, Erbsen und Linsen. Außerdem Nüsse und Samen, besonders Walnüsse und Kürbiskerne. Desweiteren Maismehl, ungeschälter Reis und Weizenvollkornmehl.</t>
  </si>
  <si>
    <t>Als Zusatzstoff firmiert Glycin übrigens unter E 640.</t>
  </si>
  <si>
    <t>Als Zusatzstoff ist Cystein in vielen industriellen Backwaren enthalten. Im Kleingedruckten firmiert die Aminosäure unter dem Kürzel E 920.</t>
  </si>
  <si>
    <t>Cystein 600mg hochdosiert ????</t>
  </si>
  <si>
    <t>Glysin 1000mg</t>
  </si>
  <si>
    <t>Glutamin 5000mg hochdosiert ???? 0,5g/1Kg Körpergewicht zusätzlich ?</t>
  </si>
  <si>
    <t>Cysteinhaltige Lebensmittel sind: Gefügel- und Schweinefleisch, auch verarbeitet. Schalentiere und fettreicher Fisch. Ferner Sojabohnen und Cashewnüsse, Erdnüsse und Hülsenfrüchte. Eine gute Quelle sind überdies Haferflocken und Dinkelmehl. L-Cystein wird aus Methionin gebildet</t>
  </si>
  <si>
    <t>Tagesbedarf 1400mg Cystein</t>
  </si>
  <si>
    <t>Sonnenblumenkerne, Eier, Schwein, Huhn, Lachs, Sojabohnen, Walnüsse</t>
  </si>
  <si>
    <t>Glutamin empfohlen 10g /Tag</t>
  </si>
  <si>
    <t>Glutamin in Käse, Quark empfohlen 10g/Tag</t>
  </si>
  <si>
    <t>L-Cystein: Dosierung ✔ Wirkung ✔ Nebenwirkungen ✔ Studien ✔</t>
  </si>
  <si>
    <r>
      <t xml:space="preserve">Quell Brunn Beere (Aldi) </t>
    </r>
    <r>
      <rPr>
        <sz val="11"/>
        <color rgb="FFFF0000"/>
        <rFont val="Calibri"/>
        <family val="2"/>
        <scheme val="minor"/>
      </rPr>
      <t>0,25 l</t>
    </r>
  </si>
  <si>
    <r>
      <t>Erdnüsse, geröst. u. gesalz.</t>
    </r>
    <r>
      <rPr>
        <sz val="11"/>
        <color rgb="FFFF0000"/>
        <rFont val="Calibri"/>
        <family val="2"/>
        <scheme val="minor"/>
      </rPr>
      <t xml:space="preserve"> 100g (Trader Joe)</t>
    </r>
  </si>
  <si>
    <r>
      <t>Erdnüsse, geröst. u. gesalz.</t>
    </r>
    <r>
      <rPr>
        <sz val="11"/>
        <color rgb="FFFF0000"/>
        <rFont val="Calibri"/>
        <family val="2"/>
        <scheme val="minor"/>
      </rPr>
      <t xml:space="preserve"> 50g (Trader Joe)</t>
    </r>
  </si>
  <si>
    <r>
      <t xml:space="preserve">Brombeeren </t>
    </r>
    <r>
      <rPr>
        <sz val="11"/>
        <color rgb="FFFF0000"/>
        <rFont val="Calibri"/>
        <family val="2"/>
        <scheme val="minor"/>
      </rPr>
      <t>125g</t>
    </r>
  </si>
  <si>
    <r>
      <t xml:space="preserve">Ananas Konserve </t>
    </r>
    <r>
      <rPr>
        <sz val="11"/>
        <color rgb="FFFF0000"/>
        <rFont val="Calibri"/>
        <family val="2"/>
        <scheme val="minor"/>
      </rPr>
      <t>565g</t>
    </r>
  </si>
  <si>
    <r>
      <t xml:space="preserve">Frikadelle </t>
    </r>
    <r>
      <rPr>
        <sz val="11"/>
        <color rgb="FFFF0000"/>
        <rFont val="Calibri"/>
        <family val="2"/>
        <scheme val="minor"/>
      </rPr>
      <t>150g</t>
    </r>
  </si>
  <si>
    <t>Start Intervallfasten ab 01.08.2018</t>
  </si>
  <si>
    <r>
      <t>Würstchen, Frankfurter 2 St</t>
    </r>
    <r>
      <rPr>
        <sz val="11"/>
        <color rgb="FFFF0000"/>
        <rFont val="Calibri"/>
        <family val="2"/>
        <scheme val="minor"/>
      </rPr>
      <t xml:space="preserve"> 100g</t>
    </r>
  </si>
  <si>
    <r>
      <t>Würstchen, Frankfurter 4 St</t>
    </r>
    <r>
      <rPr>
        <sz val="11"/>
        <color rgb="FFFF0000"/>
        <rFont val="Calibri"/>
        <family val="2"/>
        <scheme val="minor"/>
      </rPr>
      <t xml:space="preserve"> 200g</t>
    </r>
  </si>
  <si>
    <r>
      <t>Mettenden (Aldi)</t>
    </r>
    <r>
      <rPr>
        <sz val="11"/>
        <color rgb="FFFF0000"/>
        <rFont val="Calibri"/>
        <family val="2"/>
        <scheme val="minor"/>
      </rPr>
      <t xml:space="preserve"> 2 St. 150g</t>
    </r>
  </si>
  <si>
    <r>
      <t>Mettenden (Aldi)</t>
    </r>
    <r>
      <rPr>
        <sz val="11"/>
        <color rgb="FFFF0000"/>
        <rFont val="Calibri"/>
        <family val="2"/>
        <scheme val="minor"/>
      </rPr>
      <t xml:space="preserve"> 1 St. 75g</t>
    </r>
  </si>
  <si>
    <r>
      <t xml:space="preserve">Rollmops 2 St. </t>
    </r>
    <r>
      <rPr>
        <sz val="11"/>
        <color rgb="FFFF0000"/>
        <rFont val="Calibri"/>
        <family val="2"/>
        <scheme val="minor"/>
      </rPr>
      <t xml:space="preserve"> 100 g</t>
    </r>
    <r>
      <rPr>
        <sz val="11"/>
        <color theme="1"/>
        <rFont val="Calibri"/>
        <family val="2"/>
        <scheme val="minor"/>
      </rPr>
      <t xml:space="preserve"> (Aldi)</t>
    </r>
  </si>
  <si>
    <r>
      <t xml:space="preserve">Rollmops 4 St. </t>
    </r>
    <r>
      <rPr>
        <sz val="11"/>
        <color rgb="FFFF0000"/>
        <rFont val="Calibri"/>
        <family val="2"/>
        <scheme val="minor"/>
      </rPr>
      <t xml:space="preserve"> 200 g</t>
    </r>
    <r>
      <rPr>
        <sz val="11"/>
        <color theme="1"/>
        <rFont val="Calibri"/>
        <family val="2"/>
        <scheme val="minor"/>
      </rPr>
      <t xml:space="preserve"> (Aldi)</t>
    </r>
  </si>
  <si>
    <r>
      <t xml:space="preserve">Heringsfilet in Tomatencreme </t>
    </r>
    <r>
      <rPr>
        <sz val="11"/>
        <color rgb="FFFF0000"/>
        <rFont val="Calibri"/>
        <family val="2"/>
        <scheme val="minor"/>
      </rPr>
      <t>200 g (Appel)</t>
    </r>
  </si>
  <si>
    <r>
      <t>Heringsfilet in Tomatencreme</t>
    </r>
    <r>
      <rPr>
        <sz val="11"/>
        <color rgb="FFFF0000"/>
        <rFont val="Calibri"/>
        <family val="2"/>
        <scheme val="minor"/>
      </rPr>
      <t xml:space="preserve"> 200 g (Fjördens)</t>
    </r>
  </si>
  <si>
    <r>
      <t xml:space="preserve">Weintrauben </t>
    </r>
    <r>
      <rPr>
        <sz val="11"/>
        <color rgb="FFFF0000"/>
        <rFont val="Calibri"/>
        <family val="2"/>
        <scheme val="minor"/>
      </rPr>
      <t>125g</t>
    </r>
  </si>
  <si>
    <t>600-800 mg Mg-Citratpuver aufgelöst in Osmosewasser (gefiltert von 160 ppm auf 10 ppm laut TDS-Messgerät)</t>
  </si>
  <si>
    <t>- 100% aller Spurenelemente mittels Komplex, extra 100% Zink, Mangan und Selen</t>
  </si>
  <si>
    <t>- 400-500% aller B Vitamine, präventiv einmal pro Woche 500µg B12 extra</t>
  </si>
  <si>
    <t>- 2x 500mg + 200mg Vit C</t>
  </si>
  <si>
    <t>- Vit E 100 mg</t>
  </si>
  <si>
    <t>- Omega 3 Öl 500mg</t>
  </si>
  <si>
    <t>- 5000 ie Vit D</t>
  </si>
  <si>
    <t>- 600mg Glukosamin, 300 mg Chondritn, 100 mg MSM</t>
  </si>
  <si>
    <t>- 25g Protein Whey Konzentrat + 5g Kollagen + 3 g Kreatinpulver</t>
  </si>
  <si>
    <t>- 5mg MitoQ + 100 mg Ubichinon + 20mg PQQ</t>
  </si>
  <si>
    <t>- 500mg Carnitin in kapselform, werde hier künftig auf Pulver umsteigen, da viel günstiger</t>
  </si>
  <si>
    <t>- 1x Probiotika</t>
  </si>
  <si>
    <t>- 50-100g Kürbiskerne</t>
  </si>
  <si>
    <t>- 50mg Uridinmonophospat</t>
  </si>
  <si>
    <t>- 100 mg S-Acetyl-Glutathion</t>
  </si>
  <si>
    <t>Krabiwi-Plan</t>
  </si>
  <si>
    <t>Methionin</t>
  </si>
  <si>
    <t>Tryptophan</t>
  </si>
  <si>
    <t>Schinken gekocht Herta hauchzart Aldi) 100g</t>
  </si>
  <si>
    <r>
      <t>Ölsardine 125 g abgetropft</t>
    </r>
    <r>
      <rPr>
        <sz val="11"/>
        <color rgb="FFFF0000"/>
        <rFont val="Calibri"/>
        <family val="2"/>
        <scheme val="minor"/>
      </rPr>
      <t xml:space="preserve"> 93g + 10g  SoBl-Öl</t>
    </r>
  </si>
  <si>
    <r>
      <t xml:space="preserve">Thunfisch, Konserve abgetropft </t>
    </r>
    <r>
      <rPr>
        <sz val="11"/>
        <color rgb="FFFF0000"/>
        <rFont val="Calibri"/>
        <family val="2"/>
        <scheme val="minor"/>
      </rPr>
      <t>150g (Netto)</t>
    </r>
  </si>
  <si>
    <r>
      <t>Kakao Classico (Netto)</t>
    </r>
    <r>
      <rPr>
        <sz val="11"/>
        <color rgb="FFFF0000"/>
        <rFont val="Calibri"/>
        <family val="2"/>
        <scheme val="minor"/>
      </rPr>
      <t xml:space="preserve"> 250ml</t>
    </r>
  </si>
  <si>
    <t>Spiegelei 110 g Gr.M 2 St.</t>
  </si>
  <si>
    <t>Spiegelei  55 g Gr.M1 St.</t>
  </si>
  <si>
    <r>
      <t>Heringsfilet in Paprika-Creme</t>
    </r>
    <r>
      <rPr>
        <sz val="11"/>
        <color rgb="FFFF0000"/>
        <rFont val="Calibri"/>
        <family val="2"/>
        <scheme val="minor"/>
      </rPr>
      <t xml:space="preserve"> 200 g (Hawesta)</t>
    </r>
  </si>
  <si>
    <r>
      <t>Dönerfleisch mit Salat</t>
    </r>
    <r>
      <rPr>
        <sz val="11"/>
        <color rgb="FFFF0000"/>
        <rFont val="Calibri"/>
        <family val="2"/>
        <scheme val="minor"/>
      </rPr>
      <t xml:space="preserve"> 400g</t>
    </r>
  </si>
  <si>
    <r>
      <t>Kiwi 1St.</t>
    </r>
    <r>
      <rPr>
        <sz val="11"/>
        <color rgb="FFFF0000"/>
        <rFont val="Calibri"/>
        <family val="2"/>
        <scheme val="minor"/>
      </rPr>
      <t xml:space="preserve"> Ca.85g</t>
    </r>
  </si>
  <si>
    <r>
      <t xml:space="preserve">Möhren Eintopf Pottkieker </t>
    </r>
    <r>
      <rPr>
        <sz val="11"/>
        <color rgb="FFFF0000"/>
        <rFont val="Calibri"/>
        <family val="2"/>
        <scheme val="minor"/>
      </rPr>
      <t>800g</t>
    </r>
  </si>
  <si>
    <r>
      <t>Weintrauben</t>
    </r>
    <r>
      <rPr>
        <sz val="11"/>
        <color rgb="FFFF0000"/>
        <rFont val="Calibri"/>
        <family val="2"/>
        <scheme val="minor"/>
      </rPr>
      <t xml:space="preserve"> 50g</t>
    </r>
  </si>
  <si>
    <r>
      <t>Weintrauben</t>
    </r>
    <r>
      <rPr>
        <sz val="11"/>
        <color rgb="FFFF0000"/>
        <rFont val="Calibri"/>
        <family val="2"/>
        <scheme val="minor"/>
      </rPr>
      <t xml:space="preserve"> 100g</t>
    </r>
  </si>
  <si>
    <r>
      <t>Weintrauben</t>
    </r>
    <r>
      <rPr>
        <sz val="11"/>
        <color rgb="FFFF0000"/>
        <rFont val="Calibri"/>
        <family val="2"/>
        <scheme val="minor"/>
      </rPr>
      <t xml:space="preserve"> 75 g</t>
    </r>
  </si>
  <si>
    <r>
      <t>Himbeeren</t>
    </r>
    <r>
      <rPr>
        <sz val="11"/>
        <color rgb="FFFF0000"/>
        <rFont val="Calibri"/>
        <family val="2"/>
        <scheme val="minor"/>
      </rPr>
      <t xml:space="preserve"> 125g</t>
    </r>
  </si>
  <si>
    <r>
      <t>Paprika rot</t>
    </r>
    <r>
      <rPr>
        <sz val="11"/>
        <color rgb="FFFF0000"/>
        <rFont val="Calibri"/>
        <family val="2"/>
        <scheme val="minor"/>
      </rPr>
      <t xml:space="preserve"> 100g</t>
    </r>
  </si>
  <si>
    <r>
      <t xml:space="preserve">Paprika gelb </t>
    </r>
    <r>
      <rPr>
        <sz val="11"/>
        <color rgb="FFFF0000"/>
        <rFont val="Calibri"/>
        <family val="2"/>
        <scheme val="minor"/>
      </rPr>
      <t>100g</t>
    </r>
  </si>
  <si>
    <r>
      <t xml:space="preserve">Paprika grün </t>
    </r>
    <r>
      <rPr>
        <sz val="11"/>
        <color rgb="FFFF0000"/>
        <rFont val="Calibri"/>
        <family val="2"/>
        <scheme val="minor"/>
      </rPr>
      <t>100g</t>
    </r>
  </si>
  <si>
    <r>
      <t xml:space="preserve">Leberkäse </t>
    </r>
    <r>
      <rPr>
        <sz val="11"/>
        <color rgb="FFFF0000"/>
        <rFont val="Calibri"/>
        <family val="2"/>
        <scheme val="minor"/>
      </rPr>
      <t>200g</t>
    </r>
  </si>
  <si>
    <r>
      <t>Paprika rot</t>
    </r>
    <r>
      <rPr>
        <sz val="11"/>
        <color rgb="FFFF0000"/>
        <rFont val="Calibri"/>
        <family val="2"/>
        <scheme val="minor"/>
      </rPr>
      <t xml:space="preserve"> 50g</t>
    </r>
  </si>
  <si>
    <r>
      <t>Paprika rot</t>
    </r>
    <r>
      <rPr>
        <sz val="11"/>
        <color rgb="FFFF0000"/>
        <rFont val="Calibri"/>
        <family val="2"/>
        <scheme val="minor"/>
      </rPr>
      <t xml:space="preserve"> 25g</t>
    </r>
  </si>
  <si>
    <r>
      <t xml:space="preserve">Paprika gelb </t>
    </r>
    <r>
      <rPr>
        <sz val="11"/>
        <color rgb="FFFF0000"/>
        <rFont val="Calibri"/>
        <family val="2"/>
        <scheme val="minor"/>
      </rPr>
      <t>50g</t>
    </r>
  </si>
  <si>
    <r>
      <t>Paprika gelb</t>
    </r>
    <r>
      <rPr>
        <sz val="11"/>
        <color rgb="FFFF0000"/>
        <rFont val="Calibri"/>
        <family val="2"/>
        <scheme val="minor"/>
      </rPr>
      <t xml:space="preserve"> 25g</t>
    </r>
  </si>
  <si>
    <r>
      <t xml:space="preserve">Paprika grün </t>
    </r>
    <r>
      <rPr>
        <sz val="11"/>
        <color rgb="FFFF0000"/>
        <rFont val="Calibri"/>
        <family val="2"/>
        <scheme val="minor"/>
      </rPr>
      <t>25g</t>
    </r>
  </si>
  <si>
    <r>
      <t>Paprika grün</t>
    </r>
    <r>
      <rPr>
        <sz val="11"/>
        <color rgb="FFFF0000"/>
        <rFont val="Calibri"/>
        <family val="2"/>
        <scheme val="minor"/>
      </rPr>
      <t xml:space="preserve"> 50g</t>
    </r>
  </si>
  <si>
    <r>
      <t>Heringsfilet in Tomaten-Creme</t>
    </r>
    <r>
      <rPr>
        <sz val="11"/>
        <color rgb="FFFF0000"/>
        <rFont val="Calibri"/>
        <family val="2"/>
        <scheme val="minor"/>
      </rPr>
      <t xml:space="preserve"> 200 g (Hawesta)</t>
    </r>
  </si>
  <si>
    <r>
      <t>Sauerkraut Rossmann Alnatura</t>
    </r>
    <r>
      <rPr>
        <sz val="11"/>
        <color rgb="FFFF0000"/>
        <rFont val="Calibri"/>
        <family val="2"/>
        <scheme val="minor"/>
      </rPr>
      <t xml:space="preserve"> 50g</t>
    </r>
  </si>
  <si>
    <r>
      <t>Sauerkraut Rossmann Alnatura</t>
    </r>
    <r>
      <rPr>
        <sz val="11"/>
        <color rgb="FFFF0000"/>
        <rFont val="Calibri"/>
        <family val="2"/>
        <scheme val="minor"/>
      </rPr>
      <t xml:space="preserve"> 100g</t>
    </r>
  </si>
  <si>
    <r>
      <t xml:space="preserve">Sauerkraut Rossmann Alnatura </t>
    </r>
    <r>
      <rPr>
        <sz val="11"/>
        <color rgb="FFFF0000"/>
        <rFont val="Calibri"/>
        <family val="2"/>
        <scheme val="minor"/>
      </rPr>
      <t>25g</t>
    </r>
  </si>
  <si>
    <r>
      <t xml:space="preserve">Würstchen, Wiener </t>
    </r>
    <r>
      <rPr>
        <sz val="11"/>
        <color rgb="FFFF0000"/>
        <rFont val="Calibri"/>
        <family val="2"/>
        <scheme val="minor"/>
      </rPr>
      <t>2 St. 100g (Aldi)</t>
    </r>
  </si>
  <si>
    <r>
      <t>Würstchen, Wiener</t>
    </r>
    <r>
      <rPr>
        <sz val="11"/>
        <color rgb="FFFF0000"/>
        <rFont val="Calibri"/>
        <family val="2"/>
        <scheme val="minor"/>
      </rPr>
      <t xml:space="preserve"> 4 St. 200g (Aldi)</t>
    </r>
  </si>
  <si>
    <t>!!!</t>
  </si>
  <si>
    <r>
      <t xml:space="preserve">Quark Aldi Milsani 20%Fett </t>
    </r>
    <r>
      <rPr>
        <sz val="11"/>
        <color rgb="FFFF0000"/>
        <rFont val="Calibri"/>
        <family val="2"/>
        <scheme val="minor"/>
      </rPr>
      <t xml:space="preserve"> 125g</t>
    </r>
  </si>
  <si>
    <r>
      <t>Eiweißtoastbrötchen (Kaufland)</t>
    </r>
    <r>
      <rPr>
        <sz val="11"/>
        <color rgb="FFFF0000"/>
        <rFont val="Calibri"/>
        <family val="2"/>
        <scheme val="minor"/>
      </rPr>
      <t xml:space="preserve"> 65g</t>
    </r>
  </si>
  <si>
    <r>
      <t>Eiweißtoastbrötchen (Kaufland)</t>
    </r>
    <r>
      <rPr>
        <sz val="11"/>
        <color rgb="FFFF0000"/>
        <rFont val="Calibri"/>
        <family val="2"/>
        <scheme val="minor"/>
      </rPr>
      <t xml:space="preserve"> 32g</t>
    </r>
  </si>
  <si>
    <r>
      <t>Butter</t>
    </r>
    <r>
      <rPr>
        <sz val="11"/>
        <color rgb="FFFF0000"/>
        <rFont val="Calibri"/>
        <family val="2"/>
        <scheme val="minor"/>
      </rPr>
      <t xml:space="preserve"> 10g</t>
    </r>
  </si>
  <si>
    <r>
      <t>Kasseler gepökelt Kaufland</t>
    </r>
    <r>
      <rPr>
        <sz val="11"/>
        <color rgb="FFFF0000"/>
        <rFont val="Calibri"/>
        <family val="2"/>
        <scheme val="minor"/>
      </rPr>
      <t xml:space="preserve"> 2 ST. 22g</t>
    </r>
  </si>
  <si>
    <t>Schinken roh Abraham Aldi 1 St. 11g</t>
  </si>
  <si>
    <t>Schinken roh Abraham Aldi 2 St. 22g</t>
  </si>
  <si>
    <r>
      <t>Kokosöl</t>
    </r>
    <r>
      <rPr>
        <sz val="11"/>
        <color rgb="FFFF0000"/>
        <rFont val="Calibri"/>
        <family val="2"/>
        <scheme val="minor"/>
      </rPr>
      <t xml:space="preserve"> 1,5 EL oder 3 TL ca.10g </t>
    </r>
  </si>
  <si>
    <r>
      <t>Biosaft Apfel Hipp Rossmann</t>
    </r>
    <r>
      <rPr>
        <sz val="11"/>
        <color rgb="FFFF0000"/>
        <rFont val="Calibri"/>
        <family val="2"/>
        <scheme val="minor"/>
      </rPr>
      <t xml:space="preserve"> 250 mL</t>
    </r>
  </si>
  <si>
    <r>
      <t xml:space="preserve">Biosaft Birne Hipp Rossmann </t>
    </r>
    <r>
      <rPr>
        <sz val="11"/>
        <color rgb="FFFF0000"/>
        <rFont val="Calibri"/>
        <family val="2"/>
        <scheme val="minor"/>
      </rPr>
      <t>250 mL</t>
    </r>
  </si>
  <si>
    <r>
      <t>Kirschen sauer</t>
    </r>
    <r>
      <rPr>
        <sz val="11"/>
        <color rgb="FFFF0000"/>
        <rFont val="Calibri"/>
        <family val="2"/>
        <scheme val="minor"/>
      </rPr>
      <t xml:space="preserve"> 50g</t>
    </r>
    <r>
      <rPr>
        <sz val="11"/>
        <color theme="1"/>
        <rFont val="Calibri"/>
        <family val="2"/>
        <scheme val="minor"/>
      </rPr>
      <t xml:space="preserve"> </t>
    </r>
  </si>
  <si>
    <r>
      <t>Hähnchenbrust MyDeli (Edeka)</t>
    </r>
    <r>
      <rPr>
        <sz val="11"/>
        <color rgb="FFFF0000"/>
        <rFont val="Calibri"/>
        <family val="2"/>
        <scheme val="minor"/>
      </rPr>
      <t xml:space="preserve"> 125g</t>
    </r>
  </si>
  <si>
    <r>
      <t xml:space="preserve">Hähnchenbrust Herta </t>
    </r>
    <r>
      <rPr>
        <sz val="11"/>
        <color rgb="FFFF0000"/>
        <rFont val="Calibri"/>
        <family val="2"/>
        <scheme val="minor"/>
      </rPr>
      <t xml:space="preserve"> 100g</t>
    </r>
  </si>
  <si>
    <t>403,7159 STK</t>
  </si>
  <si>
    <t>EU High Y.</t>
  </si>
  <si>
    <r>
      <t>Sesamsaat</t>
    </r>
    <r>
      <rPr>
        <sz val="11"/>
        <color rgb="FFFF0000"/>
        <rFont val="Calibri"/>
        <family val="2"/>
        <scheme val="minor"/>
      </rPr>
      <t xml:space="preserve"> 15g Rewe</t>
    </r>
  </si>
  <si>
    <r>
      <t>Sesamsaat</t>
    </r>
    <r>
      <rPr>
        <sz val="11"/>
        <color rgb="FFFF0000"/>
        <rFont val="Calibri"/>
        <family val="2"/>
        <scheme val="minor"/>
      </rPr>
      <t xml:space="preserve"> 30g Rewe</t>
    </r>
  </si>
  <si>
    <r>
      <t>Erdnüsse, geröst. u. gesalz.</t>
    </r>
    <r>
      <rPr>
        <sz val="11"/>
        <color rgb="FFFF0000"/>
        <rFont val="Calibri"/>
        <family val="2"/>
        <scheme val="minor"/>
      </rPr>
      <t xml:space="preserve"> 25g (Trader Joe)</t>
    </r>
  </si>
  <si>
    <r>
      <t>Cashewkerne geröstet u. gesalzen Trader Joe</t>
    </r>
    <r>
      <rPr>
        <sz val="11"/>
        <color rgb="FFFF0000"/>
        <rFont val="Calibri"/>
        <family val="2"/>
        <scheme val="minor"/>
      </rPr>
      <t xml:space="preserve"> 15g</t>
    </r>
  </si>
  <si>
    <r>
      <t>Sonnenblumenkerne geschält Rewe</t>
    </r>
    <r>
      <rPr>
        <sz val="11"/>
        <color rgb="FFFF0000"/>
        <rFont val="Calibri"/>
        <family val="2"/>
        <scheme val="minor"/>
      </rPr>
      <t xml:space="preserve"> 15g</t>
    </r>
  </si>
  <si>
    <r>
      <t>Sonnenblumenkerne geschält Rewe</t>
    </r>
    <r>
      <rPr>
        <sz val="11"/>
        <color rgb="FFFF0000"/>
        <rFont val="Calibri"/>
        <family val="2"/>
        <scheme val="minor"/>
      </rPr>
      <t xml:space="preserve"> 30g</t>
    </r>
  </si>
  <si>
    <r>
      <t>Sonnenblumenkerne geschält Rewe</t>
    </r>
    <r>
      <rPr>
        <sz val="11"/>
        <color rgb="FFFF0000"/>
        <rFont val="Calibri"/>
        <family val="2"/>
        <scheme val="minor"/>
      </rPr>
      <t xml:space="preserve"> 10g</t>
    </r>
  </si>
  <si>
    <r>
      <t>Leinsamen EnerBio Rossmann</t>
    </r>
    <r>
      <rPr>
        <sz val="11"/>
        <color rgb="FFFF0000"/>
        <rFont val="Calibri"/>
        <family val="2"/>
        <scheme val="minor"/>
      </rPr>
      <t xml:space="preserve"> 20g</t>
    </r>
  </si>
  <si>
    <r>
      <t>Fischstäbchen  Käptn Iglo</t>
    </r>
    <r>
      <rPr>
        <sz val="11"/>
        <color rgb="FFFF0000"/>
        <rFont val="Calibri"/>
        <family val="2"/>
        <scheme val="minor"/>
      </rPr>
      <t xml:space="preserve"> 1 St 30g</t>
    </r>
  </si>
  <si>
    <r>
      <t>Fischstäbchen  Käptn Iglo</t>
    </r>
    <r>
      <rPr>
        <sz val="11"/>
        <color rgb="FFFF0000"/>
        <rFont val="Calibri"/>
        <family val="2"/>
        <scheme val="minor"/>
      </rPr>
      <t xml:space="preserve"> 2 St 60g</t>
    </r>
  </si>
  <si>
    <r>
      <t>Fischstäbchen  Käptn Iglo</t>
    </r>
    <r>
      <rPr>
        <sz val="11"/>
        <color rgb="FFFF0000"/>
        <rFont val="Calibri"/>
        <family val="2"/>
        <scheme val="minor"/>
      </rPr>
      <t xml:space="preserve"> 5 St 150g</t>
    </r>
  </si>
  <si>
    <r>
      <t>Forelle geräuchert</t>
    </r>
    <r>
      <rPr>
        <sz val="11"/>
        <color rgb="FFFF0000"/>
        <rFont val="Calibri"/>
        <family val="2"/>
        <scheme val="minor"/>
      </rPr>
      <t xml:space="preserve"> 125g</t>
    </r>
  </si>
  <si>
    <r>
      <t xml:space="preserve">Wertvollere Formen von </t>
    </r>
    <r>
      <rPr>
        <b/>
        <sz val="11"/>
        <color theme="1"/>
        <rFont val="Calibri"/>
        <family val="2"/>
        <scheme val="minor"/>
      </rPr>
      <t>Vitamin B12</t>
    </r>
    <r>
      <rPr>
        <sz val="11"/>
        <color theme="1"/>
        <rFont val="Calibri"/>
        <family val="2"/>
        <scheme val="minor"/>
      </rPr>
      <t xml:space="preserve"> sind </t>
    </r>
    <r>
      <rPr>
        <b/>
        <sz val="11"/>
        <color theme="1"/>
        <rFont val="Calibri"/>
        <family val="2"/>
        <scheme val="minor"/>
      </rPr>
      <t>Hydroxocobalamin, Methyl</t>
    </r>
    <r>
      <rPr>
        <sz val="11"/>
        <color theme="1"/>
        <rFont val="Calibri"/>
        <family val="2"/>
        <scheme val="minor"/>
      </rPr>
      <t xml:space="preserve">– oder </t>
    </r>
    <r>
      <rPr>
        <b/>
        <sz val="11"/>
        <color theme="1"/>
        <rFont val="Calibri"/>
        <family val="2"/>
        <scheme val="minor"/>
      </rPr>
      <t>Adenosylcobalamin.</t>
    </r>
  </si>
  <si>
    <t>Chlorophyll.</t>
  </si>
  <si>
    <t xml:space="preserve">Zitronensaft </t>
  </si>
  <si>
    <t>Candida-Diät</t>
  </si>
  <si>
    <r>
      <t>Leberschmerzen? Essen Sie viel</t>
    </r>
    <r>
      <rPr>
        <sz val="10"/>
        <color rgb="FFFF0000"/>
        <rFont val="Arial Unicode MS"/>
        <family val="2"/>
      </rPr>
      <t xml:space="preserve"> Rüben, Spargel und Grünkohl</t>
    </r>
    <r>
      <rPr>
        <sz val="10"/>
        <color theme="1"/>
        <rFont val="Arial Unicode MS"/>
        <family val="2"/>
      </rPr>
      <t xml:space="preserve">. Nierenschmerzen? </t>
    </r>
    <r>
      <rPr>
        <sz val="10"/>
        <color rgb="FFFF0000"/>
        <rFont val="Arial Unicode MS"/>
        <family val="2"/>
      </rPr>
      <t>Zitronenwasser</t>
    </r>
    <r>
      <rPr>
        <sz val="10"/>
        <color theme="1"/>
        <rFont val="Arial Unicode MS"/>
        <family val="2"/>
      </rPr>
      <t>. Angst? Frisch gepresste</t>
    </r>
    <r>
      <rPr>
        <sz val="10"/>
        <color rgb="FFFF0000"/>
        <rFont val="Arial Unicode MS"/>
        <family val="2"/>
      </rPr>
      <t xml:space="preserve"> Limetten </t>
    </r>
    <r>
      <rPr>
        <sz val="10"/>
        <color theme="1"/>
        <rFont val="Arial Unicode MS"/>
        <family val="2"/>
      </rPr>
      <t>sind Xanax der Natur, gefüllt mit Inositol</t>
    </r>
  </si>
  <si>
    <t>Zitronen</t>
  </si>
  <si>
    <t>Rüben</t>
  </si>
  <si>
    <t>Manche Leute benutzen Kefir oder rohes Sauerkraut. Einige gehen auf die Candida-oder SCD-Diät. Wie auch immer du es tust, heile diesen Darm</t>
  </si>
  <si>
    <t>Rüben.</t>
  </si>
  <si>
    <t>Chlorella</t>
  </si>
  <si>
    <t>Cytidin</t>
  </si>
  <si>
    <t>Nucleo CMP forte</t>
  </si>
  <si>
    <r>
      <t xml:space="preserve">Olivenöl  1 Esslöffel </t>
    </r>
    <r>
      <rPr>
        <sz val="11"/>
        <color rgb="FFFF0000"/>
        <rFont val="Calibri"/>
        <family val="2"/>
        <scheme val="minor"/>
      </rPr>
      <t>9g</t>
    </r>
  </si>
  <si>
    <r>
      <t xml:space="preserve">Kerne Mix Trader Joe Aldi </t>
    </r>
    <r>
      <rPr>
        <sz val="11"/>
        <color rgb="FFFF0000"/>
        <rFont val="Calibri"/>
        <family val="2"/>
        <scheme val="minor"/>
      </rPr>
      <t>30g</t>
    </r>
  </si>
  <si>
    <t xml:space="preserve">Kürbiskerne </t>
  </si>
  <si>
    <t>Himbeeren</t>
  </si>
  <si>
    <t>Rapsöl</t>
  </si>
  <si>
    <t>Cashewkerne</t>
  </si>
  <si>
    <t>Kerne -Mix Trader Joe</t>
  </si>
  <si>
    <t>Kerne - Mix Bio</t>
  </si>
  <si>
    <t>Babybel rot</t>
  </si>
  <si>
    <t>Erdnüsse</t>
  </si>
  <si>
    <t>Bitterschokolade</t>
  </si>
  <si>
    <t>Eier gekocht</t>
  </si>
  <si>
    <t>Mettwurst</t>
  </si>
  <si>
    <t>Bockwürstchen</t>
  </si>
  <si>
    <t>Leinöl</t>
  </si>
  <si>
    <t>Sonnenblumenkerne (Rewe)</t>
  </si>
  <si>
    <t>Sesamsaat (Rewe)</t>
  </si>
  <si>
    <t>Brombeeren</t>
  </si>
  <si>
    <t>Sauerkraut</t>
  </si>
  <si>
    <t>Salami</t>
  </si>
  <si>
    <t>Ölsardinen</t>
  </si>
  <si>
    <t>Makrele</t>
  </si>
  <si>
    <t>Brathering</t>
  </si>
  <si>
    <t>Heringsfilet in Tomatensauce</t>
  </si>
  <si>
    <t>Nürburg-Quelle</t>
  </si>
  <si>
    <t>Biosaft Hipp (Rossmann)</t>
  </si>
  <si>
    <t>Kohlrabi</t>
  </si>
  <si>
    <r>
      <t>Radieschen</t>
    </r>
    <r>
      <rPr>
        <sz val="11"/>
        <color rgb="FFFF0000"/>
        <rFont val="Calibri"/>
        <family val="2"/>
        <scheme val="minor"/>
      </rPr>
      <t xml:space="preserve"> 45g</t>
    </r>
  </si>
  <si>
    <t>Alpha-Liponsäure</t>
  </si>
  <si>
    <t>Gluthatione</t>
  </si>
  <si>
    <t>Alpha Liponsäure</t>
  </si>
  <si>
    <t>Folate</t>
  </si>
  <si>
    <t>5-methyltetrahydrofolate</t>
  </si>
  <si>
    <t>Krillöl</t>
  </si>
  <si>
    <t>NADH</t>
  </si>
  <si>
    <t>Die vierstufige LOGI-Ernährungs-Pyramide</t>
  </si>
  <si>
    <t>Starten wir das bewährte LOGI-Programm, sollten wir uns an der sogenannten LOGI-Pyramide orientieren. Das vierstufige Ernährungsschema basiert auf stärke- sowie zuckerarmen, zudem wasser- und balasttoffreichen Lebensmittelgruppen. Ein niedriger Glykämischer Index (GI), sowie ein hohes Gewicht und großes Volumen der Kost sind von großer Bedeutung, da genau diese Werte den späteren Sättigungsgrad beeinflussen bzw. bestimmen.</t>
  </si>
  <si>
    <r>
      <t xml:space="preserve">Die </t>
    </r>
    <r>
      <rPr>
        <b/>
        <sz val="11"/>
        <color theme="1"/>
        <rFont val="Calibri"/>
        <family val="2"/>
        <scheme val="minor"/>
      </rPr>
      <t>Basis der Pyramide</t>
    </r>
    <r>
      <rPr>
        <sz val="11"/>
        <color theme="1"/>
        <rFont val="Calibri"/>
        <family val="2"/>
        <scheme val="minor"/>
      </rPr>
      <t xml:space="preserve"> bilden Obst, Gemüse und gesunde Öle. Etwa fünfmal am Tag sollten Gemüse und Obst gegessen werden — davon drei Portionen Gemüse und zwei Portionen Obst. Zu den gesunden Ölen gehören kaltgepresste Omega-3-reiche Öle wie zum Beispiel Leinöl, Hanföl und Walnussöl, aber auch naturreines Olivenöl bereichert unsere LOGI-Kost.</t>
    </r>
  </si>
  <si>
    <r>
      <t>Auf Stufe zwei</t>
    </r>
    <r>
      <rPr>
        <sz val="11"/>
        <color theme="1"/>
        <rFont val="Calibri"/>
        <family val="2"/>
        <scheme val="minor"/>
      </rPr>
      <t xml:space="preserve"> ruhen die Fett- und Eiweißlieferanten wie etwa Fisch oder mageres Fleisch, gefolgt von Milchprodukten, Eiern, Hülsenfrüchten und Nüssen. In jede unserer LOGI-Mahlzeiten sollte ein kleiner Teil davon wandern.</t>
    </r>
  </si>
  <si>
    <r>
      <t>Die dritte Stufe</t>
    </r>
    <r>
      <rPr>
        <sz val="11"/>
        <color theme="1"/>
        <rFont val="Calibri"/>
        <family val="2"/>
        <scheme val="minor"/>
      </rPr>
      <t xml:space="preserve"> bilden Vollkornprodukte, Nudeln und brauner Reis. Mit einem mittleren GI bestückt können gerade sie die Glykämische Last erhöhen. Daher sollten wir diese Lebensmittel nur in geringen Mengen zu uns nehmen.</t>
    </r>
  </si>
  <si>
    <r>
      <t xml:space="preserve">Das Schlusslicht </t>
    </r>
    <r>
      <rPr>
        <b/>
        <sz val="11"/>
        <color theme="1"/>
        <rFont val="Calibri"/>
        <family val="2"/>
        <scheme val="minor"/>
      </rPr>
      <t>auf Stufe vier</t>
    </r>
    <r>
      <rPr>
        <sz val="11"/>
        <color theme="1"/>
        <rFont val="Calibri"/>
        <family val="2"/>
        <scheme val="minor"/>
      </rPr>
      <t xml:space="preserve"> bilden Getreideprodukte aus raffiniertem Mehl, Süßwaren und mehlige Kartoffeln. Mini-Portionen schmälern den nachhaltigen Erfolg der LOGI-Methode kaum. Trotzdem ist es besser, diese Kost weitgehend von unserem Speiseplan zu verbannen.</t>
    </r>
  </si>
  <si>
    <t>Mitocnol</t>
  </si>
  <si>
    <t>Daher wirken GSH-Infusionen am Besten. S-Acetyl-Glutathion scheint ebenfalls zu wirken solange es nüchtern eingenommen wird. Ich selbst begann mit GSH-Infusionen und verwende S-Acetyl-GSH 100mg täglich als Erhaltungsdosis.</t>
  </si>
  <si>
    <t>Weitere Stoffe welche im Verbund Neuropathien lindern können:</t>
  </si>
  <si>
    <t>Vit E</t>
  </si>
  <si>
    <t>Omega 3</t>
  </si>
  <si>
    <t>ALA</t>
  </si>
  <si>
    <t>GSH</t>
  </si>
  <si>
    <t>Carnitin</t>
  </si>
  <si>
    <t>B1 bzw. Benfotiamin therapeutisch hochdosiert</t>
  </si>
  <si>
    <t>6 bis 10</t>
  </si>
  <si>
    <t>60 bis 100</t>
  </si>
  <si>
    <t>Preis</t>
  </si>
  <si>
    <t>Kapseln</t>
  </si>
  <si>
    <t>Dosis</t>
  </si>
  <si>
    <t>Reichweite</t>
  </si>
  <si>
    <t>Protein</t>
  </si>
  <si>
    <t>Chlorpphyll a</t>
  </si>
  <si>
    <t>gesättigt</t>
  </si>
  <si>
    <t>ungesättigt</t>
  </si>
  <si>
    <t>mehrfach</t>
  </si>
  <si>
    <t>Ballaststoffe</t>
  </si>
  <si>
    <t>Calcium</t>
  </si>
  <si>
    <t>Magnesium</t>
  </si>
  <si>
    <t>Kupfer</t>
  </si>
  <si>
    <t>Silizium</t>
  </si>
  <si>
    <t>Chrom</t>
  </si>
  <si>
    <t>Fluor</t>
  </si>
  <si>
    <t>Molybdäan</t>
  </si>
  <si>
    <t>Jod</t>
  </si>
  <si>
    <t>Histidin</t>
  </si>
  <si>
    <t>Asparaginsäure</t>
  </si>
  <si>
    <t>Theonin</t>
  </si>
  <si>
    <t>Serin</t>
  </si>
  <si>
    <t>Prolin</t>
  </si>
  <si>
    <t>Alanin</t>
  </si>
  <si>
    <t>Cystin</t>
  </si>
  <si>
    <t>Valin</t>
  </si>
  <si>
    <t>Isoleucin</t>
  </si>
  <si>
    <t>Leucin</t>
  </si>
  <si>
    <t>Tyrosin</t>
  </si>
  <si>
    <t>Phenylalanin</t>
  </si>
  <si>
    <t>Beta Carotin</t>
  </si>
  <si>
    <t>B3</t>
  </si>
  <si>
    <t>E</t>
  </si>
  <si>
    <t>% Tagesbed.10</t>
  </si>
  <si>
    <t>1 Kap.</t>
  </si>
  <si>
    <t>10 Kap.</t>
  </si>
  <si>
    <r>
      <t>Walnüsse</t>
    </r>
    <r>
      <rPr>
        <sz val="11"/>
        <color rgb="FFFF0000"/>
        <rFont val="Calibri"/>
        <family val="2"/>
        <scheme val="minor"/>
      </rPr>
      <t xml:space="preserve"> 15g (Trader Joes)</t>
    </r>
  </si>
  <si>
    <t>Thunfisch Saupiquet 56g</t>
  </si>
  <si>
    <r>
      <t xml:space="preserve">Makrele, Konserve </t>
    </r>
    <r>
      <rPr>
        <sz val="11"/>
        <color rgb="FFFF0000"/>
        <rFont val="Calibri"/>
        <family val="2"/>
        <scheme val="minor"/>
      </rPr>
      <t>90g</t>
    </r>
    <r>
      <rPr>
        <sz val="11"/>
        <color theme="1"/>
        <rFont val="Calibri"/>
        <family val="2"/>
        <scheme val="minor"/>
      </rPr>
      <t xml:space="preserve"> Netto Dreimaster</t>
    </r>
  </si>
  <si>
    <r>
      <t xml:space="preserve">Sonnenblumenöl </t>
    </r>
    <r>
      <rPr>
        <sz val="11"/>
        <color rgb="FFFF0000"/>
        <rFont val="Calibri"/>
        <family val="2"/>
        <scheme val="minor"/>
      </rPr>
      <t>10g</t>
    </r>
  </si>
  <si>
    <r>
      <t>Sonnenblumenöl</t>
    </r>
    <r>
      <rPr>
        <sz val="11"/>
        <color rgb="FFFF0000"/>
        <rFont val="Calibri"/>
        <family val="2"/>
        <scheme val="minor"/>
      </rPr>
      <t xml:space="preserve"> 20g</t>
    </r>
  </si>
  <si>
    <r>
      <t>Apfel</t>
    </r>
    <r>
      <rPr>
        <sz val="11"/>
        <color rgb="FFFF0000"/>
        <rFont val="Calibri"/>
        <family val="2"/>
        <scheme val="minor"/>
      </rPr>
      <t xml:space="preserve"> 100g</t>
    </r>
  </si>
  <si>
    <r>
      <t>Apfel</t>
    </r>
    <r>
      <rPr>
        <sz val="11"/>
        <color rgb="FFFF0000"/>
        <rFont val="Calibri"/>
        <family val="2"/>
        <scheme val="minor"/>
      </rPr>
      <t xml:space="preserve"> 50g</t>
    </r>
  </si>
  <si>
    <r>
      <t>Apfel</t>
    </r>
    <r>
      <rPr>
        <sz val="11"/>
        <color rgb="FFFF0000"/>
        <rFont val="Calibri"/>
        <family val="2"/>
        <scheme val="minor"/>
      </rPr>
      <t xml:space="preserve"> 25g</t>
    </r>
  </si>
  <si>
    <r>
      <t xml:space="preserve">Apfel </t>
    </r>
    <r>
      <rPr>
        <sz val="11"/>
        <color rgb="FFFF0000"/>
        <rFont val="Calibri"/>
        <family val="2"/>
        <scheme val="minor"/>
      </rPr>
      <t>200g</t>
    </r>
  </si>
  <si>
    <r>
      <t>Birne ca.</t>
    </r>
    <r>
      <rPr>
        <sz val="11"/>
        <color rgb="FFFF0000"/>
        <rFont val="Calibri"/>
        <family val="2"/>
        <scheme val="minor"/>
      </rPr>
      <t xml:space="preserve"> 200g</t>
    </r>
  </si>
  <si>
    <r>
      <t>Birne ca.</t>
    </r>
    <r>
      <rPr>
        <sz val="11"/>
        <color rgb="FFFF0000"/>
        <rFont val="Calibri"/>
        <family val="2"/>
        <scheme val="minor"/>
      </rPr>
      <t xml:space="preserve"> 100g</t>
    </r>
  </si>
  <si>
    <r>
      <t>Birne ca.</t>
    </r>
    <r>
      <rPr>
        <sz val="11"/>
        <color rgb="FFFF0000"/>
        <rFont val="Calibri"/>
        <family val="2"/>
        <scheme val="minor"/>
      </rPr>
      <t xml:space="preserve"> 50g</t>
    </r>
  </si>
  <si>
    <r>
      <t>Birne ca.</t>
    </r>
    <r>
      <rPr>
        <sz val="11"/>
        <color rgb="FFFF0000"/>
        <rFont val="Calibri"/>
        <family val="2"/>
        <scheme val="minor"/>
      </rPr>
      <t xml:space="preserve"> 25g</t>
    </r>
  </si>
  <si>
    <r>
      <t>Zitronensaft</t>
    </r>
    <r>
      <rPr>
        <sz val="11"/>
        <color rgb="FFFF0000"/>
        <rFont val="Calibri"/>
        <family val="2"/>
        <scheme val="minor"/>
      </rPr>
      <t xml:space="preserve"> 100 mL</t>
    </r>
  </si>
  <si>
    <r>
      <t>Würstchen, Bock Ja Rewe</t>
    </r>
    <r>
      <rPr>
        <sz val="11"/>
        <color rgb="FFFF0000"/>
        <rFont val="Calibri"/>
        <family val="2"/>
        <scheme val="minor"/>
      </rPr>
      <t xml:space="preserve"> 1St 50g</t>
    </r>
  </si>
  <si>
    <r>
      <t>Würstchen, Bock Ja Rewe</t>
    </r>
    <r>
      <rPr>
        <sz val="11"/>
        <color rgb="FFFF0000"/>
        <rFont val="Calibri"/>
        <family val="2"/>
        <scheme val="minor"/>
      </rPr>
      <t xml:space="preserve"> 2St 50g</t>
    </r>
  </si>
  <si>
    <t>mg/Kap.</t>
  </si>
  <si>
    <t>Tgl.  10 St</t>
  </si>
  <si>
    <t>20 Kap.</t>
  </si>
  <si>
    <t>Tgl.  20 St</t>
  </si>
  <si>
    <r>
      <t xml:space="preserve">Rumpsteak </t>
    </r>
    <r>
      <rPr>
        <sz val="11"/>
        <color rgb="FFFF0000"/>
        <rFont val="Calibri"/>
        <family val="2"/>
        <scheme val="minor"/>
      </rPr>
      <t>200g</t>
    </r>
  </si>
  <si>
    <r>
      <t>Brokkoli</t>
    </r>
    <r>
      <rPr>
        <sz val="11"/>
        <color rgb="FFFF0000"/>
        <rFont val="Calibri"/>
        <family val="2"/>
        <scheme val="minor"/>
      </rPr>
      <t xml:space="preserve"> 100g</t>
    </r>
  </si>
  <si>
    <t>%Tagesbedarf 20</t>
  </si>
  <si>
    <r>
      <t>Schaschlik</t>
    </r>
    <r>
      <rPr>
        <sz val="11"/>
        <color rgb="FFFF0000"/>
        <rFont val="Calibri"/>
        <family val="2"/>
        <scheme val="minor"/>
      </rPr>
      <t xml:space="preserve"> 170g</t>
    </r>
  </si>
  <si>
    <r>
      <t xml:space="preserve">Fleischwurst Hertha Buchenholz  geräuchert </t>
    </r>
    <r>
      <rPr>
        <sz val="11"/>
        <color rgb="FFFF0000"/>
        <rFont val="Calibri"/>
        <family val="2"/>
        <scheme val="minor"/>
      </rPr>
      <t>250g</t>
    </r>
  </si>
  <si>
    <r>
      <t>Erbsen Beste Ernte Netto Glas</t>
    </r>
    <r>
      <rPr>
        <sz val="11"/>
        <color rgb="FFFF0000"/>
        <rFont val="Calibri"/>
        <family val="2"/>
        <scheme val="minor"/>
      </rPr>
      <t xml:space="preserve"> 100g</t>
    </r>
  </si>
  <si>
    <r>
      <t>Möhrchen Beste Ernte Netto</t>
    </r>
    <r>
      <rPr>
        <sz val="11"/>
        <color rgb="FFFF0000"/>
        <rFont val="Calibri"/>
        <family val="2"/>
        <scheme val="minor"/>
      </rPr>
      <t xml:space="preserve"> 100g</t>
    </r>
  </si>
  <si>
    <r>
      <t>Erbsen&amp;Möhren Netto Beste Ernte</t>
    </r>
    <r>
      <rPr>
        <sz val="11"/>
        <color rgb="FFFF0000"/>
        <rFont val="Calibri"/>
        <family val="2"/>
        <scheme val="minor"/>
      </rPr>
      <t xml:space="preserve"> 265g</t>
    </r>
  </si>
  <si>
    <r>
      <t>Käse Schmelz-</t>
    </r>
    <r>
      <rPr>
        <sz val="11"/>
        <color rgb="FFFF0000"/>
        <rFont val="Calibri"/>
        <family val="2"/>
        <scheme val="minor"/>
      </rPr>
      <t xml:space="preserve"> 1 St 20g</t>
    </r>
    <r>
      <rPr>
        <sz val="11"/>
        <rFont val="Calibri"/>
        <family val="2"/>
        <scheme val="minor"/>
      </rPr>
      <t xml:space="preserve"> Netto Gutes Land 45% </t>
    </r>
  </si>
  <si>
    <r>
      <t>Kerne Mix Trader Joe Aldi</t>
    </r>
    <r>
      <rPr>
        <sz val="11"/>
        <color rgb="FFFF0000"/>
        <rFont val="Calibri"/>
        <family val="2"/>
        <scheme val="minor"/>
      </rPr>
      <t xml:space="preserve"> 15g</t>
    </r>
  </si>
  <si>
    <r>
      <t>Kartoffeln gebraten</t>
    </r>
    <r>
      <rPr>
        <sz val="11"/>
        <color rgb="FFFF0000"/>
        <rFont val="Calibri"/>
        <family val="2"/>
        <scheme val="minor"/>
      </rPr>
      <t xml:space="preserve"> 150g</t>
    </r>
  </si>
  <si>
    <r>
      <t>Erbsen Beste Ernte Netto Glas</t>
    </r>
    <r>
      <rPr>
        <sz val="11"/>
        <color rgb="FFFF0000"/>
        <rFont val="Calibri"/>
        <family val="2"/>
        <scheme val="minor"/>
      </rPr>
      <t xml:space="preserve"> 115g</t>
    </r>
  </si>
  <si>
    <r>
      <t>Erbsen Beste Ernte Netto Glas</t>
    </r>
    <r>
      <rPr>
        <sz val="11"/>
        <color rgb="FFFF0000"/>
        <rFont val="Calibri"/>
        <family val="2"/>
        <scheme val="minor"/>
      </rPr>
      <t xml:space="preserve"> 230g</t>
    </r>
  </si>
  <si>
    <r>
      <t>Möhrchen Beste Ernte Netto</t>
    </r>
    <r>
      <rPr>
        <sz val="11"/>
        <color rgb="FFFF0000"/>
        <rFont val="Calibri"/>
        <family val="2"/>
        <scheme val="minor"/>
      </rPr>
      <t xml:space="preserve"> 110g</t>
    </r>
  </si>
  <si>
    <r>
      <t>Möhrchen Beste Ernte Netto</t>
    </r>
    <r>
      <rPr>
        <sz val="11"/>
        <color rgb="FFFF0000"/>
        <rFont val="Calibri"/>
        <family val="2"/>
        <scheme val="minor"/>
      </rPr>
      <t xml:space="preserve"> 220g</t>
    </r>
  </si>
  <si>
    <r>
      <t>Möhren frisch</t>
    </r>
    <r>
      <rPr>
        <sz val="11"/>
        <color rgb="FFFF0000"/>
        <rFont val="Calibri"/>
        <family val="2"/>
        <scheme val="minor"/>
      </rPr>
      <t xml:space="preserve"> 100g</t>
    </r>
  </si>
  <si>
    <r>
      <t>Möhren frisch</t>
    </r>
    <r>
      <rPr>
        <sz val="11"/>
        <color rgb="FFFF0000"/>
        <rFont val="Calibri"/>
        <family val="2"/>
        <scheme val="minor"/>
      </rPr>
      <t xml:space="preserve"> 50g</t>
    </r>
  </si>
  <si>
    <r>
      <t>Hähnchenbrust Streifen Aldi</t>
    </r>
    <r>
      <rPr>
        <sz val="11"/>
        <color rgb="FFFF0000"/>
        <rFont val="Calibri"/>
        <family val="2"/>
        <scheme val="minor"/>
      </rPr>
      <t xml:space="preserve"> 150g</t>
    </r>
  </si>
  <si>
    <r>
      <t xml:space="preserve">Makrele, geräuchert </t>
    </r>
    <r>
      <rPr>
        <sz val="11"/>
        <color rgb="FFFF0000"/>
        <rFont val="Calibri"/>
        <family val="2"/>
        <scheme val="minor"/>
      </rPr>
      <t xml:space="preserve">175g </t>
    </r>
    <r>
      <rPr>
        <sz val="11"/>
        <color theme="1"/>
        <rFont val="Calibri"/>
        <family val="2"/>
        <scheme val="minor"/>
      </rPr>
      <t>Aldi</t>
    </r>
  </si>
  <si>
    <t>Würstchen, Käse  2 St 100g Aldi</t>
  </si>
  <si>
    <t>Würstchen, Käse  4 St 200g Aldi</t>
  </si>
  <si>
    <t>Brühe, Hühnchen 70g Fleisch (Aldi)</t>
  </si>
  <si>
    <t>Brühe, Rind 70g Fleisch (Aldi)</t>
  </si>
  <si>
    <r>
      <t xml:space="preserve">Leberkäse </t>
    </r>
    <r>
      <rPr>
        <sz val="11"/>
        <color rgb="FFFF0000"/>
        <rFont val="Calibri"/>
        <family val="2"/>
        <scheme val="minor"/>
      </rPr>
      <t>200g (Aldi)</t>
    </r>
  </si>
  <si>
    <t>Gewicht</t>
  </si>
  <si>
    <t>Kg</t>
  </si>
  <si>
    <t xml:space="preserve">  &lt; c&lt;cv</t>
  </si>
</sst>
</file>

<file path=xl/styles.xml><?xml version="1.0" encoding="utf-8"?>
<styleSheet xmlns="http://schemas.openxmlformats.org/spreadsheetml/2006/main">
  <numFmts count="1">
    <numFmt numFmtId="164" formatCode="0.0"/>
  </numFmts>
  <fonts count="14">
    <font>
      <sz val="11"/>
      <color theme="1"/>
      <name val="Calibri"/>
      <family val="2"/>
      <scheme val="minor"/>
    </font>
    <font>
      <b/>
      <sz val="10"/>
      <color theme="1"/>
      <name val="Calibri"/>
      <family val="2"/>
      <scheme val="minor"/>
    </font>
    <font>
      <sz val="11"/>
      <color rgb="FFFF0000"/>
      <name val="Calibri"/>
      <family val="2"/>
      <scheme val="minor"/>
    </font>
    <font>
      <b/>
      <sz val="10"/>
      <color indexed="12"/>
      <name val="Arial"/>
      <family val="2"/>
    </font>
    <font>
      <b/>
      <sz val="11"/>
      <color theme="1"/>
      <name val="Calibri"/>
      <family val="2"/>
      <scheme val="minor"/>
    </font>
    <font>
      <b/>
      <sz val="11"/>
      <color rgb="FFFF0000"/>
      <name val="Calibri"/>
      <family val="2"/>
      <scheme val="minor"/>
    </font>
    <font>
      <b/>
      <sz val="14"/>
      <color theme="1"/>
      <name val="Calibri"/>
      <family val="2"/>
      <scheme val="minor"/>
    </font>
    <font>
      <sz val="16"/>
      <color theme="1"/>
      <name val="Calibri"/>
      <family val="2"/>
      <scheme val="minor"/>
    </font>
    <font>
      <i/>
      <sz val="11"/>
      <color theme="1"/>
      <name val="Calibri"/>
      <family val="2"/>
      <scheme val="minor"/>
    </font>
    <font>
      <u/>
      <sz val="11"/>
      <color theme="10"/>
      <name val="Calibri"/>
      <family val="2"/>
    </font>
    <font>
      <sz val="10"/>
      <color theme="1"/>
      <name val="Arial Unicode MS"/>
      <family val="2"/>
    </font>
    <font>
      <sz val="10"/>
      <color rgb="FFFF0000"/>
      <name val="Arial Unicode MS"/>
      <family val="2"/>
    </font>
    <font>
      <b/>
      <sz val="16"/>
      <color theme="1"/>
      <name val="Calibri"/>
      <family val="2"/>
      <scheme val="minor"/>
    </font>
    <font>
      <sz val="1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4"/>
        <bgColor indexed="64"/>
      </patternFill>
    </fill>
    <fill>
      <patternFill patternType="solid">
        <fgColor theme="5" tint="0.59999389629810485"/>
        <bgColor indexed="64"/>
      </patternFill>
    </fill>
    <fill>
      <patternFill patternType="solid">
        <fgColor rgb="FF00B0F0"/>
        <bgColor indexed="64"/>
      </patternFill>
    </fill>
  </fills>
  <borders count="9">
    <border>
      <left/>
      <right/>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2">
    <xf numFmtId="0" fontId="0" fillId="0" borderId="0"/>
    <xf numFmtId="0" fontId="9" fillId="0" borderId="0" applyNumberFormat="0" applyFill="0" applyBorder="0" applyAlignment="0" applyProtection="0">
      <alignment vertical="top"/>
      <protection locked="0"/>
    </xf>
  </cellStyleXfs>
  <cellXfs count="112">
    <xf numFmtId="0" fontId="0" fillId="0" borderId="0" xfId="0"/>
    <xf numFmtId="0" fontId="0" fillId="0" borderId="0" xfId="0" applyAlignment="1">
      <alignment horizontal="center"/>
    </xf>
    <xf numFmtId="0" fontId="0" fillId="3" borderId="0" xfId="0" applyFill="1"/>
    <xf numFmtId="0" fontId="0" fillId="2" borderId="0" xfId="0" applyFill="1"/>
    <xf numFmtId="0" fontId="0" fillId="4" borderId="0" xfId="0" applyFill="1"/>
    <xf numFmtId="0" fontId="0" fillId="0" borderId="0" xfId="0" applyAlignment="1">
      <alignment horizontal="left" indent="1"/>
    </xf>
    <xf numFmtId="0" fontId="0" fillId="2" borderId="0" xfId="0" applyFill="1" applyAlignment="1">
      <alignment horizontal="left" indent="1"/>
    </xf>
    <xf numFmtId="0" fontId="0" fillId="4" borderId="0" xfId="0" applyFill="1" applyAlignment="1">
      <alignment horizontal="left" indent="1"/>
    </xf>
    <xf numFmtId="0" fontId="0" fillId="3" borderId="0" xfId="0" applyFill="1" applyAlignment="1">
      <alignment horizontal="left" indent="1"/>
    </xf>
    <xf numFmtId="0" fontId="0" fillId="0" borderId="0" xfId="0" applyFill="1"/>
    <xf numFmtId="2" fontId="0" fillId="0" borderId="0" xfId="0" applyNumberFormat="1" applyAlignment="1">
      <alignment horizontal="center"/>
    </xf>
    <xf numFmtId="2" fontId="0" fillId="6" borderId="0" xfId="0" applyNumberFormat="1" applyFill="1" applyAlignment="1">
      <alignment horizontal="center"/>
    </xf>
    <xf numFmtId="0" fontId="3" fillId="0" borderId="0" xfId="0" applyFont="1" applyAlignment="1">
      <alignment horizontal="center"/>
    </xf>
    <xf numFmtId="164" fontId="0" fillId="0" borderId="0" xfId="0" applyNumberFormat="1" applyAlignment="1">
      <alignment horizontal="center"/>
    </xf>
    <xf numFmtId="2" fontId="4" fillId="0" borderId="0" xfId="0" applyNumberFormat="1" applyFont="1" applyAlignment="1">
      <alignment horizontal="center"/>
    </xf>
    <xf numFmtId="0" fontId="4" fillId="0" borderId="0" xfId="0" applyFont="1"/>
    <xf numFmtId="1" fontId="0" fillId="0" borderId="0" xfId="0" applyNumberFormat="1" applyAlignment="1">
      <alignment horizontal="center"/>
    </xf>
    <xf numFmtId="1" fontId="1" fillId="0" borderId="0" xfId="0" applyNumberFormat="1" applyFont="1" applyAlignment="1">
      <alignment horizontal="center"/>
    </xf>
    <xf numFmtId="1" fontId="0" fillId="6" borderId="0" xfId="0" applyNumberFormat="1" applyFill="1" applyAlignment="1">
      <alignment horizontal="center"/>
    </xf>
    <xf numFmtId="2" fontId="0" fillId="0" borderId="0" xfId="0" applyNumberFormat="1" applyFill="1" applyAlignment="1">
      <alignment horizontal="center"/>
    </xf>
    <xf numFmtId="1" fontId="0" fillId="0" borderId="0" xfId="0" applyNumberFormat="1" applyFill="1" applyAlignment="1">
      <alignment horizontal="center"/>
    </xf>
    <xf numFmtId="164" fontId="1" fillId="0" borderId="0" xfId="0" applyNumberFormat="1" applyFont="1" applyAlignment="1">
      <alignment horizontal="center"/>
    </xf>
    <xf numFmtId="164" fontId="0" fillId="6" borderId="0" xfId="0" applyNumberFormat="1" applyFill="1" applyAlignment="1">
      <alignment horizontal="center"/>
    </xf>
    <xf numFmtId="164" fontId="0" fillId="0" borderId="0" xfId="0" applyNumberFormat="1" applyFill="1" applyAlignment="1">
      <alignment horizontal="center"/>
    </xf>
    <xf numFmtId="1" fontId="0" fillId="5" borderId="0" xfId="0" applyNumberFormat="1" applyFill="1" applyAlignment="1">
      <alignment horizontal="center"/>
    </xf>
    <xf numFmtId="1" fontId="0" fillId="7" borderId="0" xfId="0" applyNumberFormat="1" applyFill="1" applyAlignment="1">
      <alignment horizontal="center"/>
    </xf>
    <xf numFmtId="1" fontId="4" fillId="0" borderId="0" xfId="0" applyNumberFormat="1" applyFont="1" applyAlignment="1">
      <alignment horizontal="center"/>
    </xf>
    <xf numFmtId="1" fontId="3" fillId="0" borderId="0" xfId="0" applyNumberFormat="1" applyFont="1" applyAlignment="1">
      <alignment horizontal="center"/>
    </xf>
    <xf numFmtId="164" fontId="4" fillId="0" borderId="0" xfId="0" applyNumberFormat="1" applyFont="1" applyAlignment="1">
      <alignment horizontal="center"/>
    </xf>
    <xf numFmtId="164" fontId="0" fillId="0" borderId="0" xfId="0" applyNumberFormat="1" applyAlignment="1">
      <alignment horizontal="left"/>
    </xf>
    <xf numFmtId="1" fontId="0" fillId="0" borderId="0" xfId="0" applyNumberFormat="1" applyAlignment="1">
      <alignment horizontal="left"/>
    </xf>
    <xf numFmtId="2" fontId="0" fillId="0" borderId="0" xfId="0" applyNumberFormat="1" applyAlignment="1">
      <alignment horizontal="left"/>
    </xf>
    <xf numFmtId="164" fontId="5" fillId="0" borderId="0" xfId="0" applyNumberFormat="1" applyFont="1" applyAlignment="1">
      <alignment horizontal="center"/>
    </xf>
    <xf numFmtId="0" fontId="5" fillId="0" borderId="0" xfId="0" applyFont="1"/>
    <xf numFmtId="0" fontId="6" fillId="0" borderId="0" xfId="0" applyFont="1"/>
    <xf numFmtId="0" fontId="0" fillId="0" borderId="0" xfId="0" applyBorder="1"/>
    <xf numFmtId="0" fontId="0" fillId="0" borderId="0" xfId="0" applyBorder="1" applyAlignment="1">
      <alignment horizontal="center"/>
    </xf>
    <xf numFmtId="164" fontId="0" fillId="0" borderId="0" xfId="0" applyNumberFormat="1" applyBorder="1" applyAlignment="1">
      <alignment horizontal="center"/>
    </xf>
    <xf numFmtId="0" fontId="0" fillId="2" borderId="0" xfId="0" applyFill="1" applyBorder="1" applyAlignment="1">
      <alignment horizontal="center"/>
    </xf>
    <xf numFmtId="0" fontId="0" fillId="0" borderId="4" xfId="0" applyBorder="1" applyAlignment="1">
      <alignment horizontal="center"/>
    </xf>
    <xf numFmtId="0" fontId="0" fillId="0" borderId="5" xfId="0" applyBorder="1"/>
    <xf numFmtId="0" fontId="0" fillId="0" borderId="4" xfId="0" applyBorder="1"/>
    <xf numFmtId="10" fontId="0" fillId="0" borderId="5" xfId="0" applyNumberFormat="1" applyBorder="1" applyAlignment="1">
      <alignment horizontal="center"/>
    </xf>
    <xf numFmtId="0" fontId="0" fillId="0" borderId="4" xfId="0" applyBorder="1" applyAlignment="1">
      <alignment horizontal="left"/>
    </xf>
    <xf numFmtId="0" fontId="0" fillId="0" borderId="6" xfId="0" applyBorder="1"/>
    <xf numFmtId="0" fontId="0" fillId="0" borderId="7" xfId="0" applyBorder="1" applyAlignment="1">
      <alignment horizontal="center"/>
    </xf>
    <xf numFmtId="164" fontId="0" fillId="0" borderId="7" xfId="0" applyNumberFormat="1" applyBorder="1" applyAlignment="1">
      <alignment horizontal="center"/>
    </xf>
    <xf numFmtId="0" fontId="0" fillId="0" borderId="8" xfId="0" applyBorder="1" applyAlignment="1">
      <alignment horizontal="center"/>
    </xf>
    <xf numFmtId="9" fontId="4" fillId="0" borderId="0" xfId="0" applyNumberFormat="1" applyFont="1" applyBorder="1" applyAlignment="1">
      <alignment horizontal="center"/>
    </xf>
    <xf numFmtId="9" fontId="0" fillId="0" borderId="0" xfId="0" applyNumberFormat="1" applyBorder="1"/>
    <xf numFmtId="2" fontId="4" fillId="2" borderId="0" xfId="0" applyNumberFormat="1" applyFont="1" applyFill="1" applyAlignment="1">
      <alignment horizontal="center"/>
    </xf>
    <xf numFmtId="2" fontId="4" fillId="4" borderId="0" xfId="0" applyNumberFormat="1" applyFont="1" applyFill="1" applyAlignment="1">
      <alignment horizontal="center"/>
    </xf>
    <xf numFmtId="164" fontId="4" fillId="4" borderId="0" xfId="0" applyNumberFormat="1" applyFont="1" applyFill="1" applyAlignment="1">
      <alignment horizontal="center"/>
    </xf>
    <xf numFmtId="164" fontId="5" fillId="2" borderId="0" xfId="0" applyNumberFormat="1" applyFont="1" applyFill="1" applyAlignment="1">
      <alignment horizontal="center"/>
    </xf>
    <xf numFmtId="164" fontId="4" fillId="8" borderId="0" xfId="0" applyNumberFormat="1" applyFont="1" applyFill="1" applyAlignment="1">
      <alignment horizontal="center"/>
    </xf>
    <xf numFmtId="0" fontId="4" fillId="8" borderId="0" xfId="0" applyFont="1" applyFill="1"/>
    <xf numFmtId="2" fontId="4" fillId="9" borderId="0" xfId="0" applyNumberFormat="1" applyFont="1" applyFill="1" applyAlignment="1">
      <alignment horizontal="center"/>
    </xf>
    <xf numFmtId="164" fontId="4" fillId="9" borderId="0" xfId="0" applyNumberFormat="1" applyFont="1" applyFill="1" applyAlignment="1">
      <alignment horizontal="center"/>
    </xf>
    <xf numFmtId="0" fontId="4" fillId="2" borderId="0" xfId="0" applyFont="1" applyFill="1"/>
    <xf numFmtId="1" fontId="0" fillId="9" borderId="0" xfId="0" applyNumberFormat="1" applyFill="1" applyAlignment="1">
      <alignment horizontal="center"/>
    </xf>
    <xf numFmtId="14" fontId="0" fillId="0" borderId="0" xfId="0" applyNumberFormat="1" applyAlignment="1">
      <alignment horizontal="center"/>
    </xf>
    <xf numFmtId="1" fontId="0" fillId="2" borderId="0" xfId="0" applyNumberFormat="1" applyFill="1" applyAlignment="1">
      <alignment horizontal="left"/>
    </xf>
    <xf numFmtId="164" fontId="0" fillId="2" borderId="0" xfId="0" applyNumberFormat="1" applyFill="1" applyAlignment="1">
      <alignment horizontal="left"/>
    </xf>
    <xf numFmtId="2" fontId="0" fillId="2" borderId="0" xfId="0" applyNumberFormat="1" applyFill="1" applyAlignment="1">
      <alignment horizontal="left"/>
    </xf>
    <xf numFmtId="0" fontId="2" fillId="0" borderId="0" xfId="0" applyFont="1"/>
    <xf numFmtId="0" fontId="4" fillId="4" borderId="1" xfId="0" applyFont="1" applyFill="1" applyBorder="1"/>
    <xf numFmtId="0" fontId="4" fillId="4" borderId="3" xfId="0" applyFont="1" applyFill="1" applyBorder="1" applyAlignment="1">
      <alignment horizontal="left"/>
    </xf>
    <xf numFmtId="0" fontId="4" fillId="4" borderId="6" xfId="0" applyFont="1" applyFill="1" applyBorder="1"/>
    <xf numFmtId="0" fontId="4" fillId="4" borderId="8" xfId="0" applyFont="1" applyFill="1" applyBorder="1" applyAlignment="1">
      <alignment horizontal="left"/>
    </xf>
    <xf numFmtId="0" fontId="7" fillId="0" borderId="0" xfId="0" applyFont="1"/>
    <xf numFmtId="0" fontId="0" fillId="0" borderId="0" xfId="0" applyAlignment="1">
      <alignment horizontal="center"/>
    </xf>
    <xf numFmtId="1" fontId="4" fillId="8" borderId="0" xfId="0" applyNumberFormat="1" applyFont="1" applyFill="1" applyAlignment="1">
      <alignment horizontal="center"/>
    </xf>
    <xf numFmtId="2" fontId="0" fillId="0" borderId="0" xfId="0" applyNumberFormat="1" applyAlignment="1"/>
    <xf numFmtId="1" fontId="0" fillId="0" borderId="0" xfId="0" applyNumberFormat="1" applyAlignment="1">
      <alignment horizontal="right"/>
    </xf>
    <xf numFmtId="1" fontId="0" fillId="2" borderId="0" xfId="0" applyNumberFormat="1" applyFill="1" applyAlignment="1">
      <alignment horizontal="center"/>
    </xf>
    <xf numFmtId="0" fontId="8" fillId="0" borderId="0" xfId="0" applyFont="1" applyAlignment="1">
      <alignment vertical="top" wrapText="1"/>
    </xf>
    <xf numFmtId="0" fontId="9" fillId="0" borderId="0" xfId="1" applyAlignment="1" applyProtection="1"/>
    <xf numFmtId="0" fontId="0" fillId="0" borderId="0" xfId="0" applyAlignment="1">
      <alignment horizontal="center"/>
    </xf>
    <xf numFmtId="0" fontId="0" fillId="0" borderId="0" xfId="0" applyAlignment="1">
      <alignment horizontal="center"/>
    </xf>
    <xf numFmtId="1" fontId="0" fillId="10" borderId="0" xfId="0" applyNumberFormat="1" applyFill="1" applyAlignment="1">
      <alignment horizontal="center"/>
    </xf>
    <xf numFmtId="2" fontId="0" fillId="10" borderId="0" xfId="0" applyNumberFormat="1" applyFill="1" applyAlignment="1">
      <alignment horizontal="center"/>
    </xf>
    <xf numFmtId="164" fontId="0" fillId="10" borderId="0" xfId="0" applyNumberFormat="1" applyFill="1" applyAlignment="1">
      <alignment horizontal="center"/>
    </xf>
    <xf numFmtId="164" fontId="0" fillId="0" borderId="0" xfId="0" applyNumberFormat="1"/>
    <xf numFmtId="2" fontId="5" fillId="0" borderId="0" xfId="0" applyNumberFormat="1" applyFont="1" applyAlignment="1">
      <alignment horizontal="center"/>
    </xf>
    <xf numFmtId="2" fontId="0" fillId="0" borderId="0" xfId="0" applyNumberFormat="1"/>
    <xf numFmtId="1" fontId="0" fillId="0" borderId="0" xfId="0" applyNumberFormat="1"/>
    <xf numFmtId="1" fontId="0" fillId="11" borderId="0" xfId="0" applyNumberFormat="1" applyFill="1" applyAlignment="1">
      <alignment horizontal="center"/>
    </xf>
    <xf numFmtId="2" fontId="0" fillId="11" borderId="0" xfId="0" applyNumberFormat="1" applyFill="1" applyAlignment="1">
      <alignment horizontal="center"/>
    </xf>
    <xf numFmtId="164" fontId="0" fillId="11" borderId="0" xfId="0" applyNumberFormat="1" applyFill="1" applyAlignment="1">
      <alignment horizontal="center"/>
    </xf>
    <xf numFmtId="1" fontId="5" fillId="0" borderId="0" xfId="0" applyNumberFormat="1" applyFont="1" applyAlignment="1">
      <alignment horizontal="center"/>
    </xf>
    <xf numFmtId="0" fontId="5" fillId="0" borderId="0" xfId="0" applyFont="1" applyAlignment="1">
      <alignment horizontal="center"/>
    </xf>
    <xf numFmtId="0" fontId="0" fillId="2" borderId="0" xfId="0" applyFill="1" applyAlignment="1">
      <alignment horizontal="center"/>
    </xf>
    <xf numFmtId="164" fontId="0" fillId="7" borderId="0" xfId="0" applyNumberFormat="1" applyFill="1" applyAlignment="1">
      <alignment horizontal="center"/>
    </xf>
    <xf numFmtId="164" fontId="0" fillId="5" borderId="0" xfId="0" applyNumberFormat="1" applyFill="1" applyAlignment="1">
      <alignment horizontal="center"/>
    </xf>
    <xf numFmtId="0" fontId="10" fillId="0" borderId="0" xfId="0" applyFont="1" applyAlignment="1">
      <alignment horizontal="left"/>
    </xf>
    <xf numFmtId="164" fontId="0" fillId="0" borderId="0" xfId="0" applyNumberFormat="1" applyFill="1"/>
    <xf numFmtId="0" fontId="1" fillId="0" borderId="0" xfId="0" applyFont="1"/>
    <xf numFmtId="0" fontId="0" fillId="0" borderId="0" xfId="0" applyAlignment="1">
      <alignment vertical="top" wrapText="1"/>
    </xf>
    <xf numFmtId="0" fontId="0" fillId="0" borderId="0" xfId="0" applyAlignment="1">
      <alignment horizontal="center"/>
    </xf>
    <xf numFmtId="0" fontId="2" fillId="0" borderId="0" xfId="0" applyFont="1" applyAlignment="1">
      <alignment horizontal="center"/>
    </xf>
    <xf numFmtId="16" fontId="0" fillId="0" borderId="0" xfId="0" applyNumberFormat="1"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14" fontId="0" fillId="4" borderId="0" xfId="0" applyNumberFormat="1" applyFill="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horizontal="center"/>
    </xf>
    <xf numFmtId="0" fontId="2" fillId="0" borderId="0" xfId="0" applyFont="1" applyAlignment="1">
      <alignment horizontal="center"/>
    </xf>
    <xf numFmtId="0" fontId="12" fillId="0" borderId="0" xfId="0" applyFont="1" applyAlignment="1">
      <alignment horizontal="center"/>
    </xf>
  </cellXfs>
  <cellStyles count="2">
    <cellStyle name="Hyperlink" xfId="1" builtinId="8"/>
    <cellStyle name="Standard" xfId="0" builtinId="0"/>
  </cellStyles>
  <dxfs count="2">
    <dxf>
      <font>
        <condense val="0"/>
        <extend val="0"/>
        <color rgb="FF006100"/>
      </font>
      <fill>
        <patternFill>
          <bgColor rgb="FFC6EFCE"/>
        </patternFill>
      </fill>
    </dxf>
    <dxf>
      <font>
        <condense val="0"/>
        <extend val="0"/>
        <color rgb="FF006100"/>
      </font>
      <fill>
        <patternFill>
          <bgColor rgb="FFC6EF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xdr:col>
      <xdr:colOff>307818</xdr:colOff>
      <xdr:row>4</xdr:row>
      <xdr:rowOff>126749</xdr:rowOff>
    </xdr:to>
    <xdr:sp macro="" textlink="">
      <xdr:nvSpPr>
        <xdr:cNvPr id="1025" name="AutoShape 1" descr="https://fluorchinolone-forum.de/download/file.php?id=604&amp;mode=view"/>
        <xdr:cNvSpPr>
          <a:spLocks noChangeAspect="1" noChangeArrowheads="1"/>
        </xdr:cNvSpPr>
      </xdr:nvSpPr>
      <xdr:spPr bwMode="auto">
        <a:xfrm>
          <a:off x="1448554" y="543208"/>
          <a:ext cx="307818" cy="307818"/>
        </a:xfrm>
        <a:prstGeom prst="rect">
          <a:avLst/>
        </a:prstGeom>
        <a:noFill/>
      </xdr:spPr>
    </xdr:sp>
    <xdr:clientData/>
  </xdr:twoCellAnchor>
  <xdr:twoCellAnchor editAs="oneCell">
    <xdr:from>
      <xdr:col>1</xdr:col>
      <xdr:colOff>0</xdr:colOff>
      <xdr:row>4</xdr:row>
      <xdr:rowOff>0</xdr:rowOff>
    </xdr:from>
    <xdr:to>
      <xdr:col>14</xdr:col>
      <xdr:colOff>287860</xdr:colOff>
      <xdr:row>27</xdr:row>
      <xdr:rowOff>172016</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1448554" y="724277"/>
          <a:ext cx="9703464" cy="4336610"/>
        </a:xfrm>
        <a:prstGeom prst="rect">
          <a:avLst/>
        </a:prstGeom>
        <a:noFill/>
        <a:ln w="1">
          <a:noFill/>
          <a:miter lim="800000"/>
          <a:headEnd/>
          <a:tailEnd type="none" w="med" len="med"/>
        </a:ln>
        <a:effectLst/>
      </xdr:spPr>
    </xdr:pic>
    <xdr:clientData/>
  </xdr:twoCellAnchor>
  <xdr:twoCellAnchor editAs="oneCell">
    <xdr:from>
      <xdr:col>0</xdr:col>
      <xdr:colOff>715299</xdr:colOff>
      <xdr:row>28</xdr:row>
      <xdr:rowOff>9</xdr:rowOff>
    </xdr:from>
    <xdr:to>
      <xdr:col>16</xdr:col>
      <xdr:colOff>353160</xdr:colOff>
      <xdr:row>115</xdr:row>
      <xdr:rowOff>117705</xdr:rowOff>
    </xdr:to>
    <xdr:pic>
      <xdr:nvPicPr>
        <xdr:cNvPr id="1028"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715299" y="5069950"/>
          <a:ext cx="11226297" cy="15870725"/>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hyperlink" Target="https://aminos&#228;ure.org/aminosaeuren/l-cystein/" TargetMode="External"/><Relationship Id="rId1" Type="http://schemas.openxmlformats.org/officeDocument/2006/relationships/hyperlink" Target="http://www.zusatzstoffe-online.de/zusatzstoffe/268.e640_glycin.html"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amzn.to/2nzdt4I"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amzn.to/2nzdt4I"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rgb="FFFF0000"/>
  </sheetPr>
  <dimension ref="A1:AU652"/>
  <sheetViews>
    <sheetView workbookViewId="0">
      <pane xSplit="1" ySplit="2" topLeftCell="B98" activePane="bottomRight" state="frozen"/>
      <selection pane="topRight" activeCell="B1" sqref="B1"/>
      <selection pane="bottomLeft" activeCell="A3" sqref="A3"/>
      <selection pane="bottomRight" activeCell="A106" sqref="A106:AP106"/>
    </sheetView>
  </sheetViews>
  <sheetFormatPr baseColWidth="10" defaultRowHeight="14.3"/>
  <cols>
    <col min="1" max="1" width="44.85546875" bestFit="1" customWidth="1"/>
    <col min="2" max="2" width="7.85546875" style="16" bestFit="1" customWidth="1"/>
    <col min="3" max="3" width="8.5703125" style="10" bestFit="1" customWidth="1"/>
    <col min="4" max="4" width="8.85546875" style="10" bestFit="1" customWidth="1"/>
    <col min="5" max="5" width="8.85546875" style="13" customWidth="1"/>
    <col min="6" max="6" width="11.5703125" style="13" bestFit="1" customWidth="1"/>
    <col min="7" max="7" width="8.85546875" style="13" bestFit="1" customWidth="1"/>
    <col min="8" max="8" width="9.140625" style="13" bestFit="1" customWidth="1"/>
    <col min="9" max="9" width="8.28515625" style="16" bestFit="1" customWidth="1"/>
    <col min="10" max="10" width="8.5703125" style="16" bestFit="1" customWidth="1"/>
    <col min="11" max="11" width="8" style="16" bestFit="1" customWidth="1"/>
    <col min="12" max="12" width="8.5703125" style="16" bestFit="1" customWidth="1"/>
    <col min="13" max="13" width="9.42578125" style="16" bestFit="1" customWidth="1"/>
    <col min="14" max="14" width="9.140625" style="16" bestFit="1" customWidth="1"/>
    <col min="15" max="15" width="7.5703125" style="16" bestFit="1" customWidth="1"/>
    <col min="16" max="16" width="8.5703125" style="10" customWidth="1"/>
    <col min="17" max="17" width="6.28515625" style="10" customWidth="1"/>
    <col min="18" max="18" width="8.140625" style="16" bestFit="1" customWidth="1"/>
    <col min="19" max="19" width="10.140625" style="16" customWidth="1"/>
    <col min="20" max="20" width="8.5703125" style="16" customWidth="1"/>
    <col min="21" max="21" width="8" style="16" customWidth="1"/>
    <col min="22" max="22" width="6" style="16" customWidth="1"/>
    <col min="23" max="23" width="6.140625" style="16" customWidth="1"/>
    <col min="24" max="24" width="6.5703125" style="16" customWidth="1"/>
    <col min="25" max="25" width="8" style="16" customWidth="1"/>
    <col min="26" max="26" width="7" style="16" customWidth="1"/>
    <col min="27" max="27" width="6.28515625" style="16" customWidth="1"/>
    <col min="28" max="28" width="6.42578125" style="16" customWidth="1"/>
    <col min="29" max="29" width="6.85546875" style="16" customWidth="1"/>
    <col min="30" max="30" width="7.140625" style="13" customWidth="1"/>
    <col min="31" max="31" width="8" style="16" bestFit="1" customWidth="1"/>
    <col min="32" max="32" width="7.140625" style="13" bestFit="1" customWidth="1"/>
    <col min="33" max="33" width="7.42578125" style="16" customWidth="1"/>
    <col min="34" max="34" width="6.28515625" style="16" customWidth="1"/>
    <col min="35" max="35" width="8.85546875" style="16" customWidth="1"/>
    <col min="36" max="36" width="10.5703125" style="16" customWidth="1"/>
    <col min="37" max="37" width="7.5703125" bestFit="1" customWidth="1"/>
    <col min="38" max="38" width="9.140625" bestFit="1" customWidth="1"/>
    <col min="39" max="39" width="6.42578125" bestFit="1" customWidth="1"/>
    <col min="40" max="40" width="7" customWidth="1"/>
    <col min="41" max="41" width="7.42578125" customWidth="1"/>
    <col min="42" max="42" width="7.28515625" style="13" customWidth="1"/>
  </cols>
  <sheetData>
    <row r="1" spans="1:47">
      <c r="B1" s="16" t="s">
        <v>2</v>
      </c>
      <c r="C1" s="10" t="s">
        <v>3</v>
      </c>
      <c r="D1" s="10" t="s">
        <v>3</v>
      </c>
      <c r="E1" s="13" t="s">
        <v>3</v>
      </c>
      <c r="F1" s="13" t="s">
        <v>3</v>
      </c>
      <c r="G1" s="13" t="s">
        <v>3</v>
      </c>
      <c r="H1" s="13" t="s">
        <v>3</v>
      </c>
      <c r="I1" s="16" t="s">
        <v>8</v>
      </c>
      <c r="J1" s="16" t="s">
        <v>8</v>
      </c>
      <c r="K1" s="16" t="s">
        <v>8</v>
      </c>
      <c r="L1" s="16" t="s">
        <v>8</v>
      </c>
      <c r="M1" s="16" t="s">
        <v>8</v>
      </c>
      <c r="N1" s="16" t="s">
        <v>8</v>
      </c>
      <c r="O1" s="16" t="s">
        <v>8</v>
      </c>
      <c r="P1" s="10" t="s">
        <v>8</v>
      </c>
      <c r="Q1" s="10" t="s">
        <v>8</v>
      </c>
      <c r="R1" s="17" t="s">
        <v>14</v>
      </c>
      <c r="S1" s="17" t="s">
        <v>14</v>
      </c>
      <c r="T1" s="17" t="s">
        <v>14</v>
      </c>
      <c r="U1" s="17" t="s">
        <v>14</v>
      </c>
      <c r="V1" s="17" t="s">
        <v>14</v>
      </c>
      <c r="W1" s="17" t="s">
        <v>14</v>
      </c>
      <c r="X1" s="17" t="s">
        <v>14</v>
      </c>
      <c r="Y1" s="17" t="s">
        <v>14</v>
      </c>
      <c r="Z1" s="17" t="s">
        <v>14</v>
      </c>
      <c r="AA1" s="17" t="s">
        <v>14</v>
      </c>
      <c r="AB1" s="17" t="s">
        <v>14</v>
      </c>
      <c r="AC1" s="17" t="s">
        <v>14</v>
      </c>
      <c r="AD1" s="21" t="s">
        <v>14</v>
      </c>
      <c r="AE1" s="17" t="s">
        <v>14</v>
      </c>
      <c r="AF1" s="21" t="s">
        <v>14</v>
      </c>
      <c r="AG1" s="17" t="s">
        <v>14</v>
      </c>
      <c r="AH1" s="17" t="s">
        <v>14</v>
      </c>
      <c r="AI1" s="16" t="s">
        <v>8</v>
      </c>
      <c r="AJ1" s="16" t="s">
        <v>8</v>
      </c>
      <c r="AK1" s="16" t="s">
        <v>8</v>
      </c>
      <c r="AL1" s="16" t="s">
        <v>8</v>
      </c>
      <c r="AM1" s="16" t="s">
        <v>8</v>
      </c>
      <c r="AN1" s="16" t="s">
        <v>8</v>
      </c>
      <c r="AO1" s="16" t="s">
        <v>8</v>
      </c>
      <c r="AU1" s="12">
        <f>SUBTOTAL(9,B45:B651)</f>
        <v>56931.100000000006</v>
      </c>
    </row>
    <row r="2" spans="1:47" ht="14.3" customHeight="1">
      <c r="A2" t="s">
        <v>129</v>
      </c>
      <c r="B2" s="30" t="s">
        <v>1</v>
      </c>
      <c r="C2" s="31" t="s">
        <v>105</v>
      </c>
      <c r="D2" s="31" t="s">
        <v>106</v>
      </c>
      <c r="E2" s="29" t="s">
        <v>105</v>
      </c>
      <c r="F2" s="29" t="s">
        <v>109</v>
      </c>
      <c r="G2" s="29" t="s">
        <v>97</v>
      </c>
      <c r="H2" s="29" t="s">
        <v>102</v>
      </c>
      <c r="I2" s="30" t="s">
        <v>5</v>
      </c>
      <c r="J2" s="30" t="s">
        <v>16</v>
      </c>
      <c r="K2" s="30" t="s">
        <v>149</v>
      </c>
      <c r="L2" s="30" t="s">
        <v>148</v>
      </c>
      <c r="M2" s="16" t="s">
        <v>22</v>
      </c>
      <c r="N2" s="16" t="s">
        <v>23</v>
      </c>
      <c r="O2" s="16" t="s">
        <v>24</v>
      </c>
      <c r="P2" s="31" t="s">
        <v>6</v>
      </c>
      <c r="Q2" s="31" t="s">
        <v>7</v>
      </c>
      <c r="R2" s="30" t="s">
        <v>95</v>
      </c>
      <c r="S2" s="30" t="s">
        <v>25</v>
      </c>
      <c r="T2" s="30" t="s">
        <v>96</v>
      </c>
      <c r="U2" s="30" t="s">
        <v>26</v>
      </c>
      <c r="V2" s="30" t="s">
        <v>124</v>
      </c>
      <c r="W2" s="30" t="s">
        <v>9</v>
      </c>
      <c r="X2" s="30" t="s">
        <v>10</v>
      </c>
      <c r="Y2" s="30" t="s">
        <v>125</v>
      </c>
      <c r="Z2" s="30" t="s">
        <v>92</v>
      </c>
      <c r="AA2" s="30" t="s">
        <v>11</v>
      </c>
      <c r="AB2" s="30" t="s">
        <v>93</v>
      </c>
      <c r="AC2" s="30" t="s">
        <v>94</v>
      </c>
      <c r="AD2" s="29" t="s">
        <v>12</v>
      </c>
      <c r="AE2" s="30" t="s">
        <v>13</v>
      </c>
      <c r="AF2" s="29" t="s">
        <v>98</v>
      </c>
      <c r="AG2" s="30" t="s">
        <v>123</v>
      </c>
      <c r="AH2" s="30" t="s">
        <v>99</v>
      </c>
      <c r="AI2" s="30" t="s">
        <v>100</v>
      </c>
      <c r="AJ2" s="30" t="s">
        <v>28</v>
      </c>
      <c r="AK2" t="s">
        <v>303</v>
      </c>
      <c r="AL2" t="s">
        <v>301</v>
      </c>
      <c r="AM2" t="s">
        <v>302</v>
      </c>
      <c r="AN2" t="s">
        <v>355</v>
      </c>
      <c r="AO2" t="s">
        <v>356</v>
      </c>
      <c r="AP2" s="29" t="s">
        <v>146</v>
      </c>
    </row>
    <row r="3" spans="1:47" ht="14.3" customHeight="1">
      <c r="A3" s="9" t="s">
        <v>327</v>
      </c>
      <c r="B3" s="18">
        <v>372</v>
      </c>
      <c r="C3" s="10">
        <v>0</v>
      </c>
      <c r="D3" s="10">
        <v>0.5</v>
      </c>
      <c r="E3" s="23">
        <f t="shared" ref="E3:E27" si="0">C3+D3</f>
        <v>0.5</v>
      </c>
      <c r="F3" s="22">
        <v>90.4</v>
      </c>
      <c r="G3" s="22">
        <v>1.6950000000000001</v>
      </c>
      <c r="H3" s="13">
        <v>4</v>
      </c>
      <c r="I3" s="16">
        <v>6</v>
      </c>
      <c r="J3" s="16">
        <v>446</v>
      </c>
      <c r="K3" s="16">
        <v>62</v>
      </c>
      <c r="L3" s="16">
        <v>57</v>
      </c>
      <c r="M3" s="16">
        <v>28</v>
      </c>
      <c r="N3" s="16">
        <v>11</v>
      </c>
      <c r="O3" s="16">
        <v>124</v>
      </c>
      <c r="P3" s="10">
        <v>1.39</v>
      </c>
      <c r="Q3" s="10">
        <v>1.006</v>
      </c>
      <c r="R3" s="16">
        <v>328</v>
      </c>
      <c r="S3" s="16">
        <v>350</v>
      </c>
      <c r="T3" s="16">
        <v>57</v>
      </c>
      <c r="U3" s="16">
        <v>12</v>
      </c>
      <c r="V3" s="16">
        <v>215</v>
      </c>
      <c r="W3" s="16">
        <v>192</v>
      </c>
      <c r="X3" s="16">
        <v>73</v>
      </c>
      <c r="Y3" s="16">
        <v>1345</v>
      </c>
      <c r="Z3" s="16">
        <v>435</v>
      </c>
      <c r="AA3" s="16">
        <v>181</v>
      </c>
      <c r="AB3" s="16">
        <v>0</v>
      </c>
      <c r="AC3" s="16">
        <v>6</v>
      </c>
      <c r="AD3" s="13">
        <v>0</v>
      </c>
      <c r="AE3" s="16">
        <v>33538</v>
      </c>
      <c r="AF3" s="13">
        <v>0</v>
      </c>
      <c r="AG3" s="16">
        <v>644</v>
      </c>
      <c r="AH3" s="16">
        <v>34</v>
      </c>
      <c r="AI3" s="24">
        <v>90</v>
      </c>
      <c r="AJ3" s="24">
        <v>68</v>
      </c>
      <c r="AK3" s="16">
        <v>6</v>
      </c>
      <c r="AL3" s="16">
        <v>158</v>
      </c>
      <c r="AM3" s="16">
        <v>62</v>
      </c>
      <c r="AN3" s="16">
        <v>40</v>
      </c>
      <c r="AO3" s="16">
        <v>17</v>
      </c>
      <c r="AP3" s="13">
        <v>9.8000000000000007</v>
      </c>
    </row>
    <row r="4" spans="1:47" ht="14.3" customHeight="1">
      <c r="A4" s="9" t="s">
        <v>304</v>
      </c>
      <c r="B4" s="16">
        <v>57</v>
      </c>
      <c r="C4" s="10">
        <v>0.1</v>
      </c>
      <c r="D4" s="10">
        <v>0.3</v>
      </c>
      <c r="E4" s="23">
        <f t="shared" si="0"/>
        <v>0.4</v>
      </c>
      <c r="F4" s="13">
        <v>13</v>
      </c>
      <c r="G4" s="13">
        <v>0</v>
      </c>
      <c r="H4" s="13">
        <v>2</v>
      </c>
      <c r="I4" s="16">
        <v>3</v>
      </c>
      <c r="J4" s="16">
        <v>158</v>
      </c>
      <c r="K4" s="16">
        <v>8</v>
      </c>
      <c r="L4" s="16">
        <v>7</v>
      </c>
      <c r="M4" s="16">
        <v>12</v>
      </c>
      <c r="N4" s="16">
        <v>7</v>
      </c>
      <c r="O4" s="16">
        <v>2</v>
      </c>
      <c r="P4" s="10">
        <v>0.52800000000000002</v>
      </c>
      <c r="Q4" s="10">
        <v>0.13200000000000001</v>
      </c>
      <c r="R4" s="16">
        <v>110</v>
      </c>
      <c r="S4" s="16">
        <v>72</v>
      </c>
      <c r="T4" s="16">
        <v>8</v>
      </c>
      <c r="U4" s="16">
        <v>2</v>
      </c>
      <c r="V4" s="16">
        <v>59</v>
      </c>
      <c r="W4" s="16">
        <v>33</v>
      </c>
      <c r="X4" s="16">
        <v>33</v>
      </c>
      <c r="Y4" s="16">
        <v>476</v>
      </c>
      <c r="Z4" s="16">
        <v>110</v>
      </c>
      <c r="AA4" s="16">
        <v>55</v>
      </c>
      <c r="AB4" s="16">
        <v>1</v>
      </c>
      <c r="AC4" s="16">
        <v>8</v>
      </c>
      <c r="AD4" s="13">
        <v>0</v>
      </c>
      <c r="AE4" s="16">
        <v>13200</v>
      </c>
      <c r="AF4" s="13">
        <v>0</v>
      </c>
      <c r="AG4" s="16">
        <v>1078</v>
      </c>
      <c r="AH4" s="16">
        <v>4</v>
      </c>
      <c r="AI4" s="24">
        <v>17</v>
      </c>
      <c r="AJ4" s="24">
        <v>9</v>
      </c>
      <c r="AK4" s="16">
        <v>1</v>
      </c>
      <c r="AL4" s="16">
        <v>28</v>
      </c>
      <c r="AM4" s="16">
        <v>10</v>
      </c>
      <c r="AN4" s="16">
        <v>3</v>
      </c>
      <c r="AO4" s="16">
        <v>2</v>
      </c>
      <c r="AP4" s="13">
        <v>1</v>
      </c>
    </row>
    <row r="5" spans="1:47" ht="14.3" customHeight="1">
      <c r="A5" s="9" t="s">
        <v>305</v>
      </c>
      <c r="B5" s="16">
        <v>70</v>
      </c>
      <c r="C5" s="10">
        <v>0.1</v>
      </c>
      <c r="D5" s="10">
        <v>0.4</v>
      </c>
      <c r="E5" s="23">
        <f t="shared" si="0"/>
        <v>0.5</v>
      </c>
      <c r="F5" s="13">
        <v>15</v>
      </c>
      <c r="G5" s="13">
        <v>0</v>
      </c>
      <c r="H5" s="13">
        <v>3</v>
      </c>
      <c r="I5" s="16">
        <v>4</v>
      </c>
      <c r="J5" s="16">
        <v>194</v>
      </c>
      <c r="K5" s="16">
        <v>9</v>
      </c>
      <c r="L5" s="16">
        <v>8</v>
      </c>
      <c r="M5" s="16">
        <v>15</v>
      </c>
      <c r="N5" s="16">
        <v>8</v>
      </c>
      <c r="O5" s="16">
        <v>3</v>
      </c>
      <c r="P5" s="10">
        <v>0.64800000000000002</v>
      </c>
      <c r="Q5" s="10">
        <v>0.16200000000000001</v>
      </c>
      <c r="R5" s="16">
        <v>135</v>
      </c>
      <c r="S5" s="16">
        <v>88</v>
      </c>
      <c r="T5" s="16">
        <v>9</v>
      </c>
      <c r="U5" s="16">
        <v>3</v>
      </c>
      <c r="V5" s="16">
        <v>72</v>
      </c>
      <c r="W5" s="16">
        <v>41</v>
      </c>
      <c r="X5" s="16">
        <v>41</v>
      </c>
      <c r="Y5" s="16">
        <v>585</v>
      </c>
      <c r="Z5" s="16">
        <v>135</v>
      </c>
      <c r="AA5" s="16">
        <v>68</v>
      </c>
      <c r="AB5" s="16">
        <v>2</v>
      </c>
      <c r="AC5" s="16">
        <v>9</v>
      </c>
      <c r="AD5" s="13">
        <v>0</v>
      </c>
      <c r="AE5" s="16">
        <v>16200</v>
      </c>
      <c r="AF5" s="13">
        <v>0</v>
      </c>
      <c r="AG5" s="16">
        <v>1324</v>
      </c>
      <c r="AH5" s="16">
        <v>5</v>
      </c>
      <c r="AI5" s="24">
        <v>20</v>
      </c>
      <c r="AJ5" s="24">
        <v>11</v>
      </c>
      <c r="AK5" s="16">
        <v>1</v>
      </c>
      <c r="AL5" s="16">
        <v>34</v>
      </c>
      <c r="AM5" s="16">
        <v>12</v>
      </c>
      <c r="AN5" s="16">
        <v>4</v>
      </c>
      <c r="AO5" s="16">
        <v>3</v>
      </c>
      <c r="AP5" s="13">
        <v>1.3</v>
      </c>
    </row>
    <row r="6" spans="1:47" ht="14.3" customHeight="1">
      <c r="A6" s="9" t="s">
        <v>522</v>
      </c>
      <c r="B6" s="16">
        <f>B9/8</f>
        <v>13</v>
      </c>
      <c r="C6" s="10">
        <f t="shared" ref="C6:AP6" si="1">C9/8</f>
        <v>2.5000000000000001E-2</v>
      </c>
      <c r="D6" s="10">
        <f t="shared" si="1"/>
        <v>7.4999999999999997E-2</v>
      </c>
      <c r="E6" s="23">
        <f t="shared" si="1"/>
        <v>0.1</v>
      </c>
      <c r="F6" s="13">
        <f t="shared" si="1"/>
        <v>2.875</v>
      </c>
      <c r="G6" s="13">
        <f t="shared" si="1"/>
        <v>0.125</v>
      </c>
      <c r="H6" s="13">
        <f t="shared" si="1"/>
        <v>0.5</v>
      </c>
      <c r="I6" s="16">
        <f t="shared" si="1"/>
        <v>0.75</v>
      </c>
      <c r="J6" s="16">
        <f t="shared" si="1"/>
        <v>36</v>
      </c>
      <c r="K6" s="16">
        <f t="shared" si="1"/>
        <v>1.75</v>
      </c>
      <c r="L6" s="16">
        <f t="shared" si="1"/>
        <v>1.5</v>
      </c>
      <c r="M6" s="16">
        <f t="shared" si="1"/>
        <v>2.75</v>
      </c>
      <c r="N6" s="16">
        <f t="shared" si="1"/>
        <v>1.5</v>
      </c>
      <c r="O6" s="16">
        <f t="shared" si="1"/>
        <v>0.5</v>
      </c>
      <c r="P6" s="10">
        <f t="shared" si="1"/>
        <v>0.12</v>
      </c>
      <c r="Q6" s="10">
        <f t="shared" si="1"/>
        <v>0.03</v>
      </c>
      <c r="R6" s="16">
        <f t="shared" si="1"/>
        <v>25</v>
      </c>
      <c r="S6" s="16">
        <f t="shared" si="1"/>
        <v>16.25</v>
      </c>
      <c r="T6" s="16">
        <f t="shared" si="1"/>
        <v>1.75</v>
      </c>
      <c r="U6" s="16">
        <f t="shared" si="1"/>
        <v>0.5</v>
      </c>
      <c r="V6" s="16">
        <f t="shared" si="1"/>
        <v>13.25</v>
      </c>
      <c r="W6" s="16">
        <f t="shared" si="1"/>
        <v>7.5</v>
      </c>
      <c r="X6" s="16">
        <f t="shared" si="1"/>
        <v>7.5</v>
      </c>
      <c r="Y6" s="16">
        <f t="shared" si="1"/>
        <v>108.25</v>
      </c>
      <c r="Z6" s="16">
        <f t="shared" si="1"/>
        <v>25</v>
      </c>
      <c r="AA6" s="16">
        <f t="shared" si="1"/>
        <v>12.5</v>
      </c>
      <c r="AB6" s="16">
        <f t="shared" si="1"/>
        <v>0.25</v>
      </c>
      <c r="AC6" s="16">
        <f t="shared" si="1"/>
        <v>1.75</v>
      </c>
      <c r="AD6" s="13">
        <f t="shared" si="1"/>
        <v>0</v>
      </c>
      <c r="AE6" s="16">
        <f t="shared" si="1"/>
        <v>3000</v>
      </c>
      <c r="AF6" s="13">
        <f t="shared" si="1"/>
        <v>0</v>
      </c>
      <c r="AG6" s="16">
        <f t="shared" si="1"/>
        <v>245</v>
      </c>
      <c r="AH6" s="16">
        <f t="shared" si="1"/>
        <v>1</v>
      </c>
      <c r="AI6" s="24">
        <f t="shared" si="1"/>
        <v>3.75</v>
      </c>
      <c r="AJ6" s="24">
        <f t="shared" si="1"/>
        <v>2</v>
      </c>
      <c r="AK6" s="16">
        <f t="shared" si="1"/>
        <v>0.25</v>
      </c>
      <c r="AL6" s="16">
        <f t="shared" si="1"/>
        <v>6.25</v>
      </c>
      <c r="AM6" s="16">
        <f t="shared" si="1"/>
        <v>2.25</v>
      </c>
      <c r="AN6" s="16">
        <f t="shared" si="1"/>
        <v>0.75</v>
      </c>
      <c r="AO6" s="16">
        <f t="shared" si="1"/>
        <v>0.5</v>
      </c>
      <c r="AP6" s="13">
        <f t="shared" si="1"/>
        <v>0.23749999999999999</v>
      </c>
    </row>
    <row r="7" spans="1:47" ht="14.3" customHeight="1">
      <c r="A7" s="9" t="s">
        <v>521</v>
      </c>
      <c r="B7" s="16">
        <v>26</v>
      </c>
      <c r="C7" s="10">
        <v>0.05</v>
      </c>
      <c r="D7" s="10">
        <v>0.15</v>
      </c>
      <c r="E7" s="23">
        <v>0.2</v>
      </c>
      <c r="F7" s="13">
        <v>5.75</v>
      </c>
      <c r="G7" s="13">
        <v>0.25</v>
      </c>
      <c r="H7" s="13">
        <v>1</v>
      </c>
      <c r="I7" s="16">
        <v>1.5</v>
      </c>
      <c r="J7" s="16">
        <v>72</v>
      </c>
      <c r="K7" s="16">
        <v>3.5</v>
      </c>
      <c r="L7" s="16">
        <v>3</v>
      </c>
      <c r="M7" s="16">
        <v>5.5</v>
      </c>
      <c r="N7" s="16">
        <v>3</v>
      </c>
      <c r="O7" s="16">
        <v>1</v>
      </c>
      <c r="P7" s="10">
        <v>0.24</v>
      </c>
      <c r="Q7" s="10">
        <v>0.06</v>
      </c>
      <c r="R7" s="16">
        <v>50</v>
      </c>
      <c r="S7" s="16">
        <v>32.5</v>
      </c>
      <c r="T7" s="16">
        <v>3.5</v>
      </c>
      <c r="U7" s="16">
        <v>1</v>
      </c>
      <c r="V7" s="16">
        <v>26.5</v>
      </c>
      <c r="W7" s="16">
        <v>15</v>
      </c>
      <c r="X7" s="16">
        <v>15</v>
      </c>
      <c r="Y7" s="16">
        <v>216.5</v>
      </c>
      <c r="Z7" s="16">
        <v>50</v>
      </c>
      <c r="AA7" s="16">
        <v>25</v>
      </c>
      <c r="AB7" s="16">
        <v>0.5</v>
      </c>
      <c r="AC7" s="16">
        <v>3.5</v>
      </c>
      <c r="AD7" s="13">
        <v>0</v>
      </c>
      <c r="AE7" s="16">
        <v>6000</v>
      </c>
      <c r="AF7" s="13">
        <v>0</v>
      </c>
      <c r="AG7" s="16">
        <v>490</v>
      </c>
      <c r="AH7" s="16">
        <v>2</v>
      </c>
      <c r="AI7" s="24">
        <v>7.5</v>
      </c>
      <c r="AJ7" s="24">
        <v>4</v>
      </c>
      <c r="AK7" s="16">
        <v>0.5</v>
      </c>
      <c r="AL7" s="16">
        <v>12.5</v>
      </c>
      <c r="AM7" s="16">
        <v>4.5</v>
      </c>
      <c r="AN7" s="16">
        <v>1.5</v>
      </c>
      <c r="AO7" s="16">
        <v>1</v>
      </c>
      <c r="AP7" s="13">
        <v>0.47499999999999998</v>
      </c>
    </row>
    <row r="8" spans="1:47" ht="14.3" customHeight="1">
      <c r="A8" s="9" t="s">
        <v>520</v>
      </c>
      <c r="B8" s="16">
        <v>52</v>
      </c>
      <c r="C8" s="10">
        <v>0.1</v>
      </c>
      <c r="D8" s="10">
        <v>0.3</v>
      </c>
      <c r="E8" s="23">
        <v>0.4</v>
      </c>
      <c r="F8" s="13">
        <v>11.5</v>
      </c>
      <c r="G8" s="13">
        <v>0.5</v>
      </c>
      <c r="H8" s="13">
        <v>2</v>
      </c>
      <c r="I8" s="16">
        <v>3</v>
      </c>
      <c r="J8" s="16">
        <v>144</v>
      </c>
      <c r="K8" s="16">
        <v>7</v>
      </c>
      <c r="L8" s="16">
        <v>6</v>
      </c>
      <c r="M8" s="16">
        <v>11</v>
      </c>
      <c r="N8" s="16">
        <v>6</v>
      </c>
      <c r="O8" s="16">
        <v>2</v>
      </c>
      <c r="P8" s="10">
        <v>0.48</v>
      </c>
      <c r="Q8" s="10">
        <v>0.12</v>
      </c>
      <c r="R8" s="16">
        <v>100</v>
      </c>
      <c r="S8" s="16">
        <v>65</v>
      </c>
      <c r="T8" s="16">
        <v>7</v>
      </c>
      <c r="U8" s="16">
        <v>2</v>
      </c>
      <c r="V8" s="16">
        <v>53</v>
      </c>
      <c r="W8" s="16">
        <v>30</v>
      </c>
      <c r="X8" s="16">
        <v>30</v>
      </c>
      <c r="Y8" s="16">
        <v>433</v>
      </c>
      <c r="Z8" s="16">
        <v>100</v>
      </c>
      <c r="AA8" s="16">
        <v>50</v>
      </c>
      <c r="AB8" s="16">
        <v>1</v>
      </c>
      <c r="AC8" s="16">
        <v>7</v>
      </c>
      <c r="AD8" s="13">
        <v>0</v>
      </c>
      <c r="AE8" s="16">
        <v>12000</v>
      </c>
      <c r="AF8" s="13">
        <v>0</v>
      </c>
      <c r="AG8" s="16">
        <v>980</v>
      </c>
      <c r="AH8" s="16">
        <v>4</v>
      </c>
      <c r="AI8" s="24">
        <v>15</v>
      </c>
      <c r="AJ8" s="24">
        <v>8</v>
      </c>
      <c r="AK8" s="16">
        <v>1</v>
      </c>
      <c r="AL8" s="16">
        <v>25</v>
      </c>
      <c r="AM8" s="16">
        <v>9</v>
      </c>
      <c r="AN8" s="16">
        <v>3</v>
      </c>
      <c r="AO8" s="16">
        <v>2</v>
      </c>
      <c r="AP8" s="13">
        <v>0.95</v>
      </c>
    </row>
    <row r="9" spans="1:47" ht="14.3" customHeight="1">
      <c r="A9" s="9" t="s">
        <v>523</v>
      </c>
      <c r="B9" s="16">
        <v>104</v>
      </c>
      <c r="C9" s="10">
        <v>0.2</v>
      </c>
      <c r="D9" s="10">
        <v>0.6</v>
      </c>
      <c r="E9" s="23">
        <f t="shared" si="0"/>
        <v>0.8</v>
      </c>
      <c r="F9" s="13">
        <v>23</v>
      </c>
      <c r="G9" s="13">
        <v>1</v>
      </c>
      <c r="H9" s="13">
        <v>4</v>
      </c>
      <c r="I9" s="16">
        <v>6</v>
      </c>
      <c r="J9" s="16">
        <v>288</v>
      </c>
      <c r="K9" s="16">
        <v>14</v>
      </c>
      <c r="L9" s="16">
        <v>12</v>
      </c>
      <c r="M9" s="16">
        <v>22</v>
      </c>
      <c r="N9" s="16">
        <v>12</v>
      </c>
      <c r="O9" s="16">
        <v>4</v>
      </c>
      <c r="P9" s="10">
        <v>0.96</v>
      </c>
      <c r="Q9" s="10">
        <v>0.24</v>
      </c>
      <c r="R9" s="16">
        <v>200</v>
      </c>
      <c r="S9" s="16">
        <v>130</v>
      </c>
      <c r="T9" s="16">
        <v>14</v>
      </c>
      <c r="U9" s="16">
        <v>4</v>
      </c>
      <c r="V9" s="16">
        <v>106</v>
      </c>
      <c r="W9" s="16">
        <v>60</v>
      </c>
      <c r="X9" s="16">
        <v>60</v>
      </c>
      <c r="Y9" s="16">
        <v>866</v>
      </c>
      <c r="Z9" s="16">
        <v>200</v>
      </c>
      <c r="AA9" s="16">
        <v>100</v>
      </c>
      <c r="AB9" s="16">
        <v>2</v>
      </c>
      <c r="AC9" s="16">
        <v>14</v>
      </c>
      <c r="AD9" s="13">
        <v>0</v>
      </c>
      <c r="AE9" s="16">
        <v>24000</v>
      </c>
      <c r="AF9" s="13">
        <v>0</v>
      </c>
      <c r="AG9" s="16">
        <v>1960</v>
      </c>
      <c r="AH9" s="16">
        <v>8</v>
      </c>
      <c r="AI9" s="24">
        <v>30</v>
      </c>
      <c r="AJ9" s="24">
        <v>16</v>
      </c>
      <c r="AK9" s="16">
        <v>2</v>
      </c>
      <c r="AL9" s="16">
        <v>50</v>
      </c>
      <c r="AM9" s="16">
        <v>18</v>
      </c>
      <c r="AN9" s="16">
        <v>6</v>
      </c>
      <c r="AO9" s="16">
        <v>4</v>
      </c>
      <c r="AP9" s="13">
        <v>1.9</v>
      </c>
    </row>
    <row r="10" spans="1:47" ht="14.3" customHeight="1">
      <c r="A10" s="9" t="s">
        <v>118</v>
      </c>
      <c r="B10" s="16">
        <v>119</v>
      </c>
      <c r="C10" s="10">
        <v>0.1</v>
      </c>
      <c r="D10" s="10">
        <v>0.1</v>
      </c>
      <c r="E10" s="23">
        <f t="shared" si="0"/>
        <v>0.2</v>
      </c>
      <c r="F10" s="13">
        <v>27</v>
      </c>
      <c r="G10" s="13">
        <v>1</v>
      </c>
      <c r="H10" s="13">
        <v>3</v>
      </c>
      <c r="I10" s="16">
        <v>1</v>
      </c>
      <c r="J10" s="16">
        <v>491</v>
      </c>
      <c r="K10" s="16">
        <v>11</v>
      </c>
      <c r="L10" s="16">
        <v>45</v>
      </c>
      <c r="M10" s="16">
        <v>35</v>
      </c>
      <c r="N10" s="16">
        <v>16</v>
      </c>
      <c r="O10" s="16">
        <v>136</v>
      </c>
      <c r="P10" s="10">
        <v>0.68799999999999994</v>
      </c>
      <c r="Q10" s="10">
        <v>0.27500000000000002</v>
      </c>
      <c r="R10" s="16">
        <v>163</v>
      </c>
      <c r="S10" s="16">
        <v>663</v>
      </c>
      <c r="T10" s="16">
        <v>25</v>
      </c>
      <c r="U10" s="16">
        <v>4</v>
      </c>
      <c r="V10" s="16">
        <v>336</v>
      </c>
      <c r="W10" s="16">
        <v>55</v>
      </c>
      <c r="X10" s="16">
        <v>71</v>
      </c>
      <c r="Y10" s="16">
        <v>2001</v>
      </c>
      <c r="Z10" s="16">
        <v>288</v>
      </c>
      <c r="AA10" s="16">
        <v>463</v>
      </c>
      <c r="AB10" s="16">
        <v>7</v>
      </c>
      <c r="AC10" s="16">
        <v>25</v>
      </c>
      <c r="AD10" s="13">
        <v>0</v>
      </c>
      <c r="AE10" s="16">
        <v>15000</v>
      </c>
      <c r="AF10" s="13">
        <v>0</v>
      </c>
      <c r="AG10" s="16">
        <v>676</v>
      </c>
      <c r="AH10" s="16">
        <v>13</v>
      </c>
      <c r="AI10" s="24">
        <v>73</v>
      </c>
      <c r="AJ10" s="24">
        <v>68</v>
      </c>
      <c r="AK10" s="16">
        <v>3</v>
      </c>
      <c r="AL10" s="16">
        <v>131</v>
      </c>
      <c r="AM10" s="16">
        <v>54</v>
      </c>
      <c r="AN10" s="16">
        <v>11</v>
      </c>
      <c r="AO10" s="16">
        <v>23</v>
      </c>
      <c r="AP10" s="13">
        <v>2.2000000000000002</v>
      </c>
    </row>
    <row r="11" spans="1:47" ht="14.3" customHeight="1">
      <c r="A11" s="9" t="s">
        <v>396</v>
      </c>
      <c r="B11" s="18">
        <v>40</v>
      </c>
      <c r="C11" s="11">
        <v>0</v>
      </c>
      <c r="D11" s="11">
        <v>0</v>
      </c>
      <c r="E11" s="22">
        <f t="shared" si="0"/>
        <v>0</v>
      </c>
      <c r="F11" s="22">
        <v>9.3000000000000007</v>
      </c>
      <c r="G11" s="22">
        <v>0</v>
      </c>
      <c r="H11" s="13">
        <v>0</v>
      </c>
      <c r="I11" s="16">
        <v>2</v>
      </c>
      <c r="J11" s="16">
        <v>105</v>
      </c>
      <c r="K11" s="16">
        <v>6</v>
      </c>
      <c r="L11" s="16">
        <v>5</v>
      </c>
      <c r="M11" s="16">
        <v>9</v>
      </c>
      <c r="N11" s="16">
        <v>5</v>
      </c>
      <c r="O11" s="16">
        <v>2</v>
      </c>
      <c r="P11" s="10">
        <v>0.39</v>
      </c>
      <c r="Q11" s="10">
        <v>0.10299999999999999</v>
      </c>
      <c r="R11" s="16">
        <v>85</v>
      </c>
      <c r="S11" s="16">
        <v>55</v>
      </c>
      <c r="T11" s="16">
        <v>6</v>
      </c>
      <c r="U11" s="16">
        <v>2</v>
      </c>
      <c r="V11" s="16">
        <v>44</v>
      </c>
      <c r="W11" s="16">
        <v>21</v>
      </c>
      <c r="X11" s="16">
        <v>21</v>
      </c>
      <c r="Y11" s="16">
        <v>301</v>
      </c>
      <c r="Z11" s="16">
        <v>69</v>
      </c>
      <c r="AA11" s="16">
        <v>34</v>
      </c>
      <c r="AB11" s="16">
        <v>1</v>
      </c>
      <c r="AC11" s="16">
        <v>3</v>
      </c>
      <c r="AD11" s="13">
        <v>0</v>
      </c>
      <c r="AE11" s="16">
        <v>6165</v>
      </c>
      <c r="AF11" s="13">
        <v>0</v>
      </c>
      <c r="AG11" s="16">
        <v>840</v>
      </c>
      <c r="AH11" s="16">
        <v>3</v>
      </c>
      <c r="AI11" s="24">
        <v>12</v>
      </c>
      <c r="AJ11" s="24">
        <v>6</v>
      </c>
      <c r="AK11" s="16">
        <v>1</v>
      </c>
      <c r="AL11" s="16">
        <v>19</v>
      </c>
      <c r="AM11" s="16">
        <v>7</v>
      </c>
      <c r="AN11" s="16">
        <v>2</v>
      </c>
      <c r="AO11" s="16">
        <v>2</v>
      </c>
      <c r="AP11" s="13">
        <v>0.7</v>
      </c>
    </row>
    <row r="12" spans="1:47" ht="14.3" customHeight="1">
      <c r="A12" s="9" t="s">
        <v>397</v>
      </c>
      <c r="B12" s="18">
        <v>37.5</v>
      </c>
      <c r="C12" s="11">
        <v>0</v>
      </c>
      <c r="D12" s="11">
        <v>0</v>
      </c>
      <c r="E12" s="22">
        <f t="shared" si="0"/>
        <v>0</v>
      </c>
      <c r="F12" s="22">
        <v>9.25</v>
      </c>
      <c r="G12" s="22">
        <v>0</v>
      </c>
      <c r="H12" s="13">
        <v>0</v>
      </c>
      <c r="I12" s="16">
        <v>2</v>
      </c>
      <c r="J12" s="16">
        <v>91</v>
      </c>
      <c r="K12" s="16">
        <v>7</v>
      </c>
      <c r="L12" s="16">
        <v>6</v>
      </c>
      <c r="M12" s="16">
        <v>13</v>
      </c>
      <c r="N12" s="16">
        <v>4</v>
      </c>
      <c r="O12" s="16">
        <v>2</v>
      </c>
      <c r="P12" s="10">
        <v>0.214</v>
      </c>
      <c r="Q12" s="10">
        <v>0.19700000000000001</v>
      </c>
      <c r="R12" s="16">
        <v>77</v>
      </c>
      <c r="S12" s="16">
        <v>42</v>
      </c>
      <c r="T12" s="16">
        <v>11</v>
      </c>
      <c r="U12" s="16">
        <v>1</v>
      </c>
      <c r="V12" s="16">
        <v>15</v>
      </c>
      <c r="W12" s="16">
        <v>21</v>
      </c>
      <c r="X12" s="16">
        <v>21</v>
      </c>
      <c r="Y12" s="16">
        <v>274</v>
      </c>
      <c r="Z12" s="16">
        <v>42</v>
      </c>
      <c r="AA12" s="16">
        <v>11</v>
      </c>
      <c r="AB12" s="16">
        <v>0</v>
      </c>
      <c r="AC12" s="16">
        <v>7</v>
      </c>
      <c r="AD12" s="13">
        <v>0</v>
      </c>
      <c r="AE12" s="16">
        <v>2562</v>
      </c>
      <c r="AF12" s="13">
        <v>0</v>
      </c>
      <c r="AG12" s="16">
        <v>736</v>
      </c>
      <c r="AH12" s="16">
        <v>0</v>
      </c>
      <c r="AI12" s="24">
        <v>14</v>
      </c>
      <c r="AJ12" s="24">
        <v>7</v>
      </c>
      <c r="AK12" s="16">
        <v>4</v>
      </c>
      <c r="AL12" s="16">
        <v>27</v>
      </c>
      <c r="AM12" s="16">
        <v>11</v>
      </c>
      <c r="AN12" s="16">
        <v>6</v>
      </c>
      <c r="AO12" s="16">
        <v>0</v>
      </c>
      <c r="AP12" s="13">
        <v>0.9</v>
      </c>
    </row>
    <row r="13" spans="1:47" ht="14.3" customHeight="1">
      <c r="A13" s="9" t="s">
        <v>527</v>
      </c>
      <c r="B13" s="16">
        <v>13</v>
      </c>
      <c r="C13" s="10">
        <v>1.2500000000000001E-2</v>
      </c>
      <c r="D13" s="10">
        <v>6.25E-2</v>
      </c>
      <c r="E13" s="23">
        <v>7.4999999999999997E-2</v>
      </c>
      <c r="F13" s="13">
        <v>3.125</v>
      </c>
      <c r="G13" s="13">
        <v>0.125</v>
      </c>
      <c r="H13" s="13">
        <v>0.75</v>
      </c>
      <c r="I13" s="16">
        <v>0.5</v>
      </c>
      <c r="J13" s="16">
        <v>31.25</v>
      </c>
      <c r="K13" s="16">
        <v>2.25</v>
      </c>
      <c r="L13" s="16">
        <v>1.75</v>
      </c>
      <c r="M13" s="16">
        <v>3.75</v>
      </c>
      <c r="N13" s="16">
        <v>1.25</v>
      </c>
      <c r="O13" s="16">
        <v>0.5</v>
      </c>
      <c r="P13" s="10">
        <v>6.5000000000000002E-2</v>
      </c>
      <c r="Q13" s="10">
        <v>5.7500000000000002E-2</v>
      </c>
      <c r="R13" s="16">
        <v>22.5</v>
      </c>
      <c r="S13" s="16">
        <v>12.5</v>
      </c>
      <c r="T13" s="16">
        <v>3</v>
      </c>
      <c r="U13" s="16">
        <v>0.25</v>
      </c>
      <c r="V13" s="16">
        <v>4.75</v>
      </c>
      <c r="W13" s="16">
        <v>7.5</v>
      </c>
      <c r="X13" s="16">
        <v>7.5</v>
      </c>
      <c r="Y13" s="16">
        <v>100</v>
      </c>
      <c r="Z13" s="16">
        <v>15.5</v>
      </c>
      <c r="AA13" s="16">
        <v>3.75</v>
      </c>
      <c r="AB13" s="16">
        <v>0</v>
      </c>
      <c r="AC13" s="16">
        <v>3.5</v>
      </c>
      <c r="AD13" s="13">
        <v>0</v>
      </c>
      <c r="AE13" s="16">
        <v>1250</v>
      </c>
      <c r="AF13" s="13">
        <v>0</v>
      </c>
      <c r="AG13" s="16">
        <v>215</v>
      </c>
      <c r="AH13" s="16">
        <v>0</v>
      </c>
      <c r="AI13" s="24">
        <v>4.5</v>
      </c>
      <c r="AJ13" s="24">
        <v>2.25</v>
      </c>
      <c r="AK13" s="16">
        <v>1.25</v>
      </c>
      <c r="AL13" s="16">
        <v>9</v>
      </c>
      <c r="AM13" s="16">
        <v>3.5</v>
      </c>
      <c r="AN13" s="16">
        <v>1.75</v>
      </c>
      <c r="AO13" s="16">
        <v>0</v>
      </c>
      <c r="AP13" s="13">
        <v>0.26250000000000001</v>
      </c>
    </row>
    <row r="14" spans="1:47" ht="14.3" customHeight="1">
      <c r="A14" s="9" t="s">
        <v>526</v>
      </c>
      <c r="B14" s="16">
        <v>26</v>
      </c>
      <c r="C14" s="10">
        <v>2.5000000000000001E-2</v>
      </c>
      <c r="D14" s="10">
        <v>0.125</v>
      </c>
      <c r="E14" s="23">
        <v>0.15</v>
      </c>
      <c r="F14" s="13">
        <v>6.25</v>
      </c>
      <c r="G14" s="13">
        <v>0.25</v>
      </c>
      <c r="H14" s="13">
        <v>1.5</v>
      </c>
      <c r="I14" s="16">
        <v>1</v>
      </c>
      <c r="J14" s="16">
        <v>62.5</v>
      </c>
      <c r="K14" s="16">
        <v>4.5</v>
      </c>
      <c r="L14" s="16">
        <v>3.5</v>
      </c>
      <c r="M14" s="16">
        <v>7.5</v>
      </c>
      <c r="N14" s="16">
        <v>2.5</v>
      </c>
      <c r="O14" s="16">
        <v>1</v>
      </c>
      <c r="P14" s="10">
        <v>0.13</v>
      </c>
      <c r="Q14" s="10">
        <v>0.115</v>
      </c>
      <c r="R14" s="16">
        <v>45</v>
      </c>
      <c r="S14" s="16">
        <v>25</v>
      </c>
      <c r="T14" s="16">
        <v>6</v>
      </c>
      <c r="U14" s="16">
        <v>0.5</v>
      </c>
      <c r="V14" s="16">
        <v>9.5</v>
      </c>
      <c r="W14" s="16">
        <v>15</v>
      </c>
      <c r="X14" s="16">
        <v>15</v>
      </c>
      <c r="Y14" s="16">
        <v>200</v>
      </c>
      <c r="Z14" s="16">
        <v>31</v>
      </c>
      <c r="AA14" s="16">
        <v>7.5</v>
      </c>
      <c r="AB14" s="16">
        <v>0</v>
      </c>
      <c r="AC14" s="16">
        <v>7</v>
      </c>
      <c r="AD14" s="13">
        <v>0</v>
      </c>
      <c r="AE14" s="16">
        <v>2500</v>
      </c>
      <c r="AF14" s="13">
        <v>0</v>
      </c>
      <c r="AG14" s="16">
        <v>430</v>
      </c>
      <c r="AH14" s="16">
        <v>0</v>
      </c>
      <c r="AI14" s="24">
        <v>9</v>
      </c>
      <c r="AJ14" s="24">
        <v>4.5</v>
      </c>
      <c r="AK14" s="16">
        <v>2.5</v>
      </c>
      <c r="AL14" s="16">
        <v>18</v>
      </c>
      <c r="AM14" s="16">
        <v>7</v>
      </c>
      <c r="AN14" s="16">
        <v>3.5</v>
      </c>
      <c r="AO14" s="16">
        <v>0</v>
      </c>
      <c r="AP14" s="13">
        <v>0.52500000000000002</v>
      </c>
    </row>
    <row r="15" spans="1:47" ht="14.3" customHeight="1">
      <c r="A15" s="9" t="s">
        <v>525</v>
      </c>
      <c r="B15" s="16">
        <v>52</v>
      </c>
      <c r="C15" s="10">
        <v>0.05</v>
      </c>
      <c r="D15" s="10">
        <v>0.25</v>
      </c>
      <c r="E15" s="23">
        <v>0.3</v>
      </c>
      <c r="F15" s="13">
        <v>12.5</v>
      </c>
      <c r="G15" s="13">
        <v>0.5</v>
      </c>
      <c r="H15" s="13">
        <v>3</v>
      </c>
      <c r="I15" s="16">
        <v>2</v>
      </c>
      <c r="J15" s="16">
        <v>125</v>
      </c>
      <c r="K15" s="16">
        <v>9</v>
      </c>
      <c r="L15" s="16">
        <v>7</v>
      </c>
      <c r="M15" s="16">
        <v>15</v>
      </c>
      <c r="N15" s="16">
        <v>5</v>
      </c>
      <c r="O15" s="16">
        <v>2</v>
      </c>
      <c r="P15" s="10">
        <v>0.26</v>
      </c>
      <c r="Q15" s="10">
        <v>0.23</v>
      </c>
      <c r="R15" s="16">
        <v>90</v>
      </c>
      <c r="S15" s="16">
        <v>50</v>
      </c>
      <c r="T15" s="16">
        <v>12</v>
      </c>
      <c r="U15" s="16">
        <v>1</v>
      </c>
      <c r="V15" s="16">
        <v>19</v>
      </c>
      <c r="W15" s="16">
        <v>30</v>
      </c>
      <c r="X15" s="16">
        <v>30</v>
      </c>
      <c r="Y15" s="16">
        <v>400</v>
      </c>
      <c r="Z15" s="16">
        <v>62</v>
      </c>
      <c r="AA15" s="16">
        <v>15</v>
      </c>
      <c r="AB15" s="16">
        <v>0</v>
      </c>
      <c r="AC15" s="16">
        <v>14</v>
      </c>
      <c r="AD15" s="13">
        <v>0</v>
      </c>
      <c r="AE15" s="16">
        <v>5000</v>
      </c>
      <c r="AF15" s="13">
        <v>0</v>
      </c>
      <c r="AG15" s="16">
        <v>860</v>
      </c>
      <c r="AH15" s="16">
        <v>0</v>
      </c>
      <c r="AI15" s="24">
        <v>18</v>
      </c>
      <c r="AJ15" s="24">
        <v>9</v>
      </c>
      <c r="AK15" s="16">
        <v>5</v>
      </c>
      <c r="AL15" s="16">
        <v>36</v>
      </c>
      <c r="AM15" s="16">
        <v>14</v>
      </c>
      <c r="AN15" s="16">
        <v>7</v>
      </c>
      <c r="AO15" s="16">
        <v>0</v>
      </c>
      <c r="AP15" s="13">
        <v>1.05</v>
      </c>
    </row>
    <row r="16" spans="1:47" ht="14.3" customHeight="1">
      <c r="A16" s="9" t="s">
        <v>524</v>
      </c>
      <c r="B16" s="16">
        <v>104</v>
      </c>
      <c r="C16" s="10">
        <v>0.1</v>
      </c>
      <c r="D16" s="10">
        <v>0.5</v>
      </c>
      <c r="E16" s="23">
        <f t="shared" si="0"/>
        <v>0.6</v>
      </c>
      <c r="F16" s="13">
        <v>25</v>
      </c>
      <c r="G16" s="13">
        <v>1</v>
      </c>
      <c r="H16" s="13">
        <v>6</v>
      </c>
      <c r="I16" s="16">
        <v>4</v>
      </c>
      <c r="J16" s="16">
        <v>250</v>
      </c>
      <c r="K16" s="16">
        <v>18</v>
      </c>
      <c r="L16" s="16">
        <v>14</v>
      </c>
      <c r="M16" s="16">
        <v>30</v>
      </c>
      <c r="N16" s="16">
        <v>10</v>
      </c>
      <c r="O16" s="16">
        <v>4</v>
      </c>
      <c r="P16" s="10">
        <v>0.52</v>
      </c>
      <c r="Q16" s="10">
        <v>0.46</v>
      </c>
      <c r="R16" s="16">
        <v>180</v>
      </c>
      <c r="S16" s="16">
        <v>100</v>
      </c>
      <c r="T16" s="16">
        <v>24</v>
      </c>
      <c r="U16" s="16">
        <v>2</v>
      </c>
      <c r="V16" s="16">
        <v>38</v>
      </c>
      <c r="W16" s="16">
        <v>60</v>
      </c>
      <c r="X16" s="16">
        <v>60</v>
      </c>
      <c r="Y16" s="16">
        <v>800</v>
      </c>
      <c r="Z16" s="16">
        <v>124</v>
      </c>
      <c r="AA16" s="16">
        <v>30</v>
      </c>
      <c r="AB16" s="16">
        <v>0</v>
      </c>
      <c r="AC16" s="16">
        <v>28</v>
      </c>
      <c r="AD16" s="13">
        <v>0</v>
      </c>
      <c r="AE16" s="16">
        <v>10000</v>
      </c>
      <c r="AF16" s="13">
        <v>0</v>
      </c>
      <c r="AG16" s="16">
        <v>1720</v>
      </c>
      <c r="AH16" s="16">
        <v>0</v>
      </c>
      <c r="AI16" s="24">
        <v>36</v>
      </c>
      <c r="AJ16" s="24">
        <v>18</v>
      </c>
      <c r="AK16" s="16">
        <v>10</v>
      </c>
      <c r="AL16" s="16">
        <v>72</v>
      </c>
      <c r="AM16" s="16">
        <v>28</v>
      </c>
      <c r="AN16" s="16">
        <v>14</v>
      </c>
      <c r="AO16" s="16">
        <v>0</v>
      </c>
      <c r="AP16" s="13">
        <v>2.1</v>
      </c>
    </row>
    <row r="17" spans="1:42" ht="14.3" customHeight="1">
      <c r="A17" s="9" t="s">
        <v>130</v>
      </c>
      <c r="B17" s="18">
        <v>151</v>
      </c>
      <c r="C17" s="11">
        <v>7.7</v>
      </c>
      <c r="D17" s="11">
        <v>4.8</v>
      </c>
      <c r="E17" s="22">
        <f t="shared" si="0"/>
        <v>12.5</v>
      </c>
      <c r="F17" s="22">
        <v>5.0999999999999996</v>
      </c>
      <c r="G17" s="22">
        <v>2.8</v>
      </c>
      <c r="H17" s="13">
        <v>5</v>
      </c>
      <c r="I17" s="16">
        <v>2</v>
      </c>
      <c r="J17" s="16">
        <v>264</v>
      </c>
      <c r="K17" s="16">
        <v>16</v>
      </c>
      <c r="L17" s="16">
        <v>57</v>
      </c>
      <c r="M17" s="16">
        <v>90</v>
      </c>
      <c r="N17" s="16">
        <v>28</v>
      </c>
      <c r="O17" s="16">
        <v>5</v>
      </c>
      <c r="P17" s="10">
        <v>1.748</v>
      </c>
      <c r="Q17" s="10">
        <v>0.79</v>
      </c>
      <c r="R17" s="16">
        <v>525</v>
      </c>
      <c r="S17" s="16">
        <v>414</v>
      </c>
      <c r="T17" s="16">
        <v>17</v>
      </c>
      <c r="U17" s="16">
        <v>0</v>
      </c>
      <c r="V17" s="16">
        <v>7</v>
      </c>
      <c r="W17" s="16">
        <v>18</v>
      </c>
      <c r="X17" s="16">
        <v>55</v>
      </c>
      <c r="Y17" s="16">
        <v>1288</v>
      </c>
      <c r="Z17" s="16">
        <v>151</v>
      </c>
      <c r="AA17" s="16">
        <v>19</v>
      </c>
      <c r="AB17" s="16">
        <v>3</v>
      </c>
      <c r="AC17" s="16">
        <v>5</v>
      </c>
      <c r="AD17" s="13">
        <v>0</v>
      </c>
      <c r="AE17" s="16">
        <v>0</v>
      </c>
      <c r="AF17" s="13">
        <v>0</v>
      </c>
      <c r="AG17" s="16">
        <v>207</v>
      </c>
      <c r="AH17" s="16">
        <v>0</v>
      </c>
      <c r="AI17" s="25">
        <v>82</v>
      </c>
      <c r="AJ17" s="25">
        <v>147</v>
      </c>
      <c r="AK17" s="16">
        <v>44</v>
      </c>
      <c r="AL17" s="16">
        <v>357</v>
      </c>
      <c r="AM17" s="16">
        <v>90</v>
      </c>
      <c r="AN17" s="16">
        <v>33</v>
      </c>
      <c r="AO17" s="16">
        <v>33</v>
      </c>
      <c r="AP17" s="13">
        <v>1</v>
      </c>
    </row>
    <row r="18" spans="1:42" ht="14.3" customHeight="1">
      <c r="A18" s="9" t="s">
        <v>174</v>
      </c>
      <c r="B18" s="16">
        <v>10.5</v>
      </c>
      <c r="C18" s="10">
        <v>0</v>
      </c>
      <c r="D18" s="10">
        <v>0.15</v>
      </c>
      <c r="E18" s="23">
        <f t="shared" si="0"/>
        <v>0.15</v>
      </c>
      <c r="F18" s="13">
        <v>1.75</v>
      </c>
      <c r="G18" s="13">
        <v>0.25</v>
      </c>
      <c r="H18" s="13">
        <v>1.25</v>
      </c>
      <c r="I18" s="16">
        <v>0.25</v>
      </c>
      <c r="J18" s="16">
        <v>18.25</v>
      </c>
      <c r="K18" s="16">
        <v>3.25</v>
      </c>
      <c r="L18" s="16">
        <v>0.5</v>
      </c>
      <c r="M18" s="16">
        <v>3.25</v>
      </c>
      <c r="N18" s="16">
        <v>3.25</v>
      </c>
      <c r="O18" s="16">
        <v>1.25</v>
      </c>
      <c r="P18" s="10">
        <v>0.185</v>
      </c>
      <c r="Q18" s="10">
        <v>2.75E-2</v>
      </c>
      <c r="R18" s="16">
        <v>24.25</v>
      </c>
      <c r="S18" s="16">
        <v>210</v>
      </c>
      <c r="T18" s="16">
        <v>0.5</v>
      </c>
      <c r="U18" s="16">
        <v>0.25</v>
      </c>
      <c r="V18" s="16">
        <v>10</v>
      </c>
      <c r="W18" s="16">
        <v>5</v>
      </c>
      <c r="X18" s="16">
        <v>5</v>
      </c>
      <c r="Y18" s="16">
        <v>208.25</v>
      </c>
      <c r="Z18" s="16">
        <v>40</v>
      </c>
      <c r="AA18" s="16">
        <v>15</v>
      </c>
      <c r="AB18" s="16">
        <v>0.25</v>
      </c>
      <c r="AC18" s="16">
        <v>1.5</v>
      </c>
      <c r="AD18" s="13">
        <v>0</v>
      </c>
      <c r="AE18" s="16">
        <v>7500</v>
      </c>
      <c r="AF18" s="13">
        <v>0</v>
      </c>
      <c r="AG18" s="16">
        <v>979.75</v>
      </c>
      <c r="AH18" s="16">
        <v>2.5</v>
      </c>
      <c r="AI18" s="25">
        <v>2.75</v>
      </c>
      <c r="AJ18" s="25">
        <v>7.75</v>
      </c>
      <c r="AK18" s="16">
        <v>1.5</v>
      </c>
      <c r="AL18" s="16">
        <v>18.5</v>
      </c>
      <c r="AM18" s="16">
        <v>6.25</v>
      </c>
      <c r="AN18" s="16">
        <v>2.5</v>
      </c>
      <c r="AO18" s="16">
        <v>0.5</v>
      </c>
      <c r="AP18" s="13">
        <v>0.15</v>
      </c>
    </row>
    <row r="19" spans="1:42" ht="14.3" customHeight="1">
      <c r="A19" s="9" t="s">
        <v>173</v>
      </c>
      <c r="B19" s="16">
        <v>21</v>
      </c>
      <c r="C19" s="10">
        <v>0</v>
      </c>
      <c r="D19" s="10">
        <v>0.3</v>
      </c>
      <c r="E19" s="23">
        <f t="shared" si="0"/>
        <v>0.3</v>
      </c>
      <c r="F19" s="13">
        <v>3.5</v>
      </c>
      <c r="G19" s="13">
        <v>0.5</v>
      </c>
      <c r="H19" s="13">
        <v>2.5</v>
      </c>
      <c r="I19" s="16">
        <v>0.5</v>
      </c>
      <c r="J19" s="16">
        <v>36.5</v>
      </c>
      <c r="K19" s="16">
        <v>6.5</v>
      </c>
      <c r="L19" s="16">
        <v>1</v>
      </c>
      <c r="M19" s="16">
        <v>6.5</v>
      </c>
      <c r="N19" s="16">
        <v>6.5</v>
      </c>
      <c r="O19" s="16">
        <v>2.5</v>
      </c>
      <c r="P19" s="10">
        <v>0.37</v>
      </c>
      <c r="Q19" s="10">
        <v>5.5E-2</v>
      </c>
      <c r="R19" s="16">
        <v>48.5</v>
      </c>
      <c r="S19" s="16">
        <v>420</v>
      </c>
      <c r="T19" s="16">
        <v>1</v>
      </c>
      <c r="U19" s="16">
        <v>0.5</v>
      </c>
      <c r="V19" s="16">
        <v>20</v>
      </c>
      <c r="W19" s="16">
        <v>10</v>
      </c>
      <c r="X19" s="16">
        <v>10</v>
      </c>
      <c r="Y19" s="16">
        <v>416.5</v>
      </c>
      <c r="Z19" s="16">
        <v>80</v>
      </c>
      <c r="AA19" s="16">
        <v>30</v>
      </c>
      <c r="AB19" s="16">
        <v>0.5</v>
      </c>
      <c r="AC19" s="16">
        <v>3</v>
      </c>
      <c r="AD19" s="13">
        <v>0</v>
      </c>
      <c r="AE19" s="16">
        <v>15000</v>
      </c>
      <c r="AF19" s="13">
        <v>0</v>
      </c>
      <c r="AG19" s="16">
        <v>1959.5</v>
      </c>
      <c r="AH19" s="16">
        <v>5</v>
      </c>
      <c r="AI19" s="25">
        <v>5.5</v>
      </c>
      <c r="AJ19" s="25">
        <v>15.5</v>
      </c>
      <c r="AK19" s="16">
        <v>3</v>
      </c>
      <c r="AL19" s="16">
        <v>37</v>
      </c>
      <c r="AM19" s="16">
        <v>12.5</v>
      </c>
      <c r="AN19" s="16">
        <v>5</v>
      </c>
      <c r="AO19" s="16">
        <v>1</v>
      </c>
      <c r="AP19" s="13">
        <v>0.3</v>
      </c>
    </row>
    <row r="20" spans="1:42">
      <c r="A20" s="9" t="s">
        <v>172</v>
      </c>
      <c r="B20" s="16">
        <v>42</v>
      </c>
      <c r="C20" s="10">
        <v>0</v>
      </c>
      <c r="D20" s="10">
        <v>0.6</v>
      </c>
      <c r="E20" s="23">
        <f t="shared" si="0"/>
        <v>0.6</v>
      </c>
      <c r="F20" s="13">
        <v>7</v>
      </c>
      <c r="G20" s="13">
        <v>1</v>
      </c>
      <c r="H20" s="13">
        <v>5</v>
      </c>
      <c r="I20" s="16">
        <v>1</v>
      </c>
      <c r="J20" s="16">
        <v>73</v>
      </c>
      <c r="K20" s="16">
        <v>13</v>
      </c>
      <c r="L20" s="16">
        <v>2</v>
      </c>
      <c r="M20" s="16">
        <v>13</v>
      </c>
      <c r="N20" s="16">
        <v>13</v>
      </c>
      <c r="O20" s="16">
        <v>5</v>
      </c>
      <c r="P20" s="10">
        <v>0.74</v>
      </c>
      <c r="Q20" s="10">
        <v>0.108</v>
      </c>
      <c r="R20" s="16">
        <v>97</v>
      </c>
      <c r="S20" s="16">
        <v>840</v>
      </c>
      <c r="T20" s="16">
        <v>2</v>
      </c>
      <c r="U20" s="16">
        <v>1</v>
      </c>
      <c r="V20" s="16">
        <v>40</v>
      </c>
      <c r="W20" s="16">
        <v>20</v>
      </c>
      <c r="X20" s="16">
        <v>20</v>
      </c>
      <c r="Y20" s="16">
        <v>833</v>
      </c>
      <c r="Z20" s="16">
        <v>160</v>
      </c>
      <c r="AA20" s="16">
        <v>60</v>
      </c>
      <c r="AB20" s="16">
        <v>1</v>
      </c>
      <c r="AC20" s="16">
        <v>6</v>
      </c>
      <c r="AD20" s="13">
        <v>0</v>
      </c>
      <c r="AE20" s="16">
        <v>30000</v>
      </c>
      <c r="AF20" s="13">
        <v>0</v>
      </c>
      <c r="AG20" s="16">
        <v>3919</v>
      </c>
      <c r="AH20" s="16">
        <v>10</v>
      </c>
      <c r="AI20" s="25">
        <v>11</v>
      </c>
      <c r="AJ20" s="25">
        <v>31</v>
      </c>
      <c r="AK20" s="16">
        <v>6</v>
      </c>
      <c r="AL20" s="16">
        <v>74</v>
      </c>
      <c r="AM20" s="16">
        <v>25</v>
      </c>
      <c r="AN20" s="16">
        <v>10</v>
      </c>
      <c r="AO20" s="16">
        <v>2</v>
      </c>
      <c r="AP20" s="13">
        <v>0.6</v>
      </c>
    </row>
    <row r="21" spans="1:42">
      <c r="A21" s="9" t="s">
        <v>176</v>
      </c>
      <c r="B21" s="18">
        <v>441</v>
      </c>
      <c r="C21" s="11">
        <v>16.87</v>
      </c>
      <c r="D21" s="11">
        <v>9</v>
      </c>
      <c r="E21" s="22">
        <f t="shared" si="0"/>
        <v>25.87</v>
      </c>
      <c r="F21" s="22">
        <v>9</v>
      </c>
      <c r="G21" s="22">
        <v>42.5</v>
      </c>
      <c r="H21" s="13">
        <v>2</v>
      </c>
      <c r="I21" s="16">
        <v>950</v>
      </c>
      <c r="J21" s="16">
        <v>416</v>
      </c>
      <c r="K21" s="16">
        <v>126</v>
      </c>
      <c r="L21" s="16">
        <v>52</v>
      </c>
      <c r="M21" s="16">
        <v>329</v>
      </c>
      <c r="N21" s="16">
        <v>284</v>
      </c>
      <c r="O21" s="16">
        <v>1514</v>
      </c>
      <c r="P21" s="10">
        <v>2.3940000000000001</v>
      </c>
      <c r="Q21" s="10">
        <v>1.6739999999999999</v>
      </c>
      <c r="R21" s="16">
        <v>428</v>
      </c>
      <c r="S21" s="16">
        <v>248</v>
      </c>
      <c r="T21" s="16">
        <v>466</v>
      </c>
      <c r="U21" s="16">
        <v>6</v>
      </c>
      <c r="V21" s="16">
        <v>92</v>
      </c>
      <c r="W21" s="16">
        <v>97</v>
      </c>
      <c r="X21" s="16">
        <v>252</v>
      </c>
      <c r="Y21" s="16">
        <v>15143</v>
      </c>
      <c r="Z21" s="16">
        <v>1323</v>
      </c>
      <c r="AA21" s="16">
        <v>394</v>
      </c>
      <c r="AB21" s="16">
        <v>14</v>
      </c>
      <c r="AC21" s="16">
        <v>11</v>
      </c>
      <c r="AD21" s="13">
        <v>14</v>
      </c>
      <c r="AE21" s="16">
        <v>1512</v>
      </c>
      <c r="AF21" s="13">
        <v>41</v>
      </c>
      <c r="AG21" s="16">
        <v>5616</v>
      </c>
      <c r="AH21" s="16">
        <v>68</v>
      </c>
      <c r="AI21" s="24">
        <v>2738</v>
      </c>
      <c r="AJ21" s="24">
        <v>1879</v>
      </c>
      <c r="AK21" s="16">
        <v>353</v>
      </c>
      <c r="AL21" s="16">
        <v>4509</v>
      </c>
      <c r="AM21" s="16">
        <v>1807</v>
      </c>
      <c r="AN21" s="16">
        <v>893</v>
      </c>
      <c r="AO21" s="16">
        <v>331</v>
      </c>
      <c r="AP21" s="13">
        <v>1.9</v>
      </c>
    </row>
    <row r="22" spans="1:42" ht="14.3" customHeight="1">
      <c r="A22" s="9" t="s">
        <v>175</v>
      </c>
      <c r="B22" s="18">
        <v>398</v>
      </c>
      <c r="C22" s="11">
        <v>6.4</v>
      </c>
      <c r="D22" s="11">
        <v>20.399999999999999</v>
      </c>
      <c r="E22" s="22">
        <f t="shared" si="0"/>
        <v>26.799999999999997</v>
      </c>
      <c r="F22" s="22">
        <v>11.4</v>
      </c>
      <c r="G22" s="22">
        <v>27</v>
      </c>
      <c r="H22" s="13">
        <v>2</v>
      </c>
      <c r="I22" s="16">
        <v>844</v>
      </c>
      <c r="J22" s="16">
        <v>370</v>
      </c>
      <c r="K22" s="16">
        <v>112</v>
      </c>
      <c r="L22" s="16">
        <v>46</v>
      </c>
      <c r="M22" s="16">
        <v>292</v>
      </c>
      <c r="N22" s="16">
        <v>252</v>
      </c>
      <c r="O22" s="16">
        <v>1346</v>
      </c>
      <c r="P22" s="10">
        <v>2.1280000000000001</v>
      </c>
      <c r="Q22" s="10">
        <v>1.488</v>
      </c>
      <c r="R22" s="16">
        <v>380</v>
      </c>
      <c r="S22" s="16">
        <v>220</v>
      </c>
      <c r="T22" s="16">
        <v>414</v>
      </c>
      <c r="U22" s="16">
        <v>5</v>
      </c>
      <c r="V22" s="16">
        <v>88</v>
      </c>
      <c r="W22" s="16">
        <v>86</v>
      </c>
      <c r="X22" s="16">
        <v>224</v>
      </c>
      <c r="Y22" s="16">
        <v>13460</v>
      </c>
      <c r="Z22" s="16">
        <v>1176</v>
      </c>
      <c r="AA22" s="16">
        <v>350</v>
      </c>
      <c r="AB22" s="16">
        <v>12</v>
      </c>
      <c r="AC22" s="16">
        <v>10</v>
      </c>
      <c r="AD22" s="13">
        <v>12</v>
      </c>
      <c r="AE22" s="16">
        <v>1344</v>
      </c>
      <c r="AF22" s="13">
        <v>36</v>
      </c>
      <c r="AG22" s="16">
        <v>4992</v>
      </c>
      <c r="AH22" s="16">
        <v>60</v>
      </c>
      <c r="AI22" s="24">
        <v>2434</v>
      </c>
      <c r="AJ22" s="24">
        <v>1670</v>
      </c>
      <c r="AK22" s="16">
        <v>314</v>
      </c>
      <c r="AL22" s="16">
        <v>4008</v>
      </c>
      <c r="AM22" s="16">
        <v>1606</v>
      </c>
      <c r="AN22" s="16">
        <v>794</v>
      </c>
      <c r="AO22" s="16">
        <v>294</v>
      </c>
      <c r="AP22" s="13">
        <v>1.7</v>
      </c>
    </row>
    <row r="23" spans="1:42" ht="14.3" customHeight="1">
      <c r="A23" s="9" t="s">
        <v>536</v>
      </c>
      <c r="B23" s="16">
        <v>23</v>
      </c>
      <c r="C23" s="10">
        <v>0</v>
      </c>
      <c r="D23" s="10">
        <v>0.2</v>
      </c>
      <c r="E23" s="23">
        <f>C23+D23</f>
        <v>0.2</v>
      </c>
      <c r="F23" s="13">
        <v>2</v>
      </c>
      <c r="G23" s="13">
        <v>3</v>
      </c>
      <c r="H23" s="13">
        <v>3</v>
      </c>
      <c r="I23" s="16">
        <v>15</v>
      </c>
      <c r="J23" s="16">
        <v>298</v>
      </c>
      <c r="K23" s="16">
        <v>112</v>
      </c>
      <c r="L23" s="16">
        <v>23</v>
      </c>
      <c r="M23" s="16">
        <v>79</v>
      </c>
      <c r="N23" s="16">
        <v>124</v>
      </c>
      <c r="O23" s="16">
        <v>74</v>
      </c>
      <c r="P23" s="10">
        <v>1.175</v>
      </c>
      <c r="Q23" s="10">
        <v>0.61099999999999999</v>
      </c>
      <c r="R23" s="16">
        <v>128</v>
      </c>
      <c r="S23" s="16">
        <v>249</v>
      </c>
      <c r="T23" s="16">
        <v>10</v>
      </c>
      <c r="U23" s="16">
        <v>15</v>
      </c>
      <c r="V23" s="16">
        <v>947</v>
      </c>
      <c r="W23" s="16">
        <v>63</v>
      </c>
      <c r="X23" s="16">
        <v>123</v>
      </c>
      <c r="Y23" s="16">
        <v>1915</v>
      </c>
      <c r="Z23" s="16">
        <v>960</v>
      </c>
      <c r="AA23" s="16">
        <v>117</v>
      </c>
      <c r="AB23" s="16">
        <v>0</v>
      </c>
      <c r="AC23" s="16">
        <v>48</v>
      </c>
      <c r="AD23" s="13">
        <v>0</v>
      </c>
      <c r="AE23" s="16">
        <v>61142</v>
      </c>
      <c r="AF23" s="13">
        <v>0</v>
      </c>
      <c r="AG23" s="16">
        <v>1305</v>
      </c>
      <c r="AH23" s="16">
        <v>129</v>
      </c>
      <c r="AI23" s="25">
        <v>148</v>
      </c>
      <c r="AJ23" s="25">
        <v>181</v>
      </c>
      <c r="AK23" s="16">
        <v>32</v>
      </c>
      <c r="AL23" s="16">
        <v>401</v>
      </c>
      <c r="AM23" s="16">
        <v>98</v>
      </c>
      <c r="AN23" s="16">
        <v>41</v>
      </c>
      <c r="AO23" s="16">
        <v>32</v>
      </c>
      <c r="AP23" s="13">
        <v>0.2</v>
      </c>
    </row>
    <row r="24" spans="1:42" ht="14.3" customHeight="1">
      <c r="A24" s="9" t="s">
        <v>326</v>
      </c>
      <c r="B24" s="16">
        <v>38</v>
      </c>
      <c r="C24" s="10">
        <v>0.1</v>
      </c>
      <c r="D24" s="10">
        <v>1.2</v>
      </c>
      <c r="E24" s="23">
        <f t="shared" si="0"/>
        <v>1.3</v>
      </c>
      <c r="F24" s="13">
        <v>3</v>
      </c>
      <c r="G24" s="13">
        <v>2</v>
      </c>
      <c r="H24" s="13">
        <v>8</v>
      </c>
      <c r="I24" s="16">
        <v>4</v>
      </c>
      <c r="J24" s="16">
        <v>238</v>
      </c>
      <c r="K24" s="16">
        <v>56</v>
      </c>
      <c r="L24" s="16">
        <v>38</v>
      </c>
      <c r="M24" s="16">
        <v>38</v>
      </c>
      <c r="N24" s="16">
        <v>15</v>
      </c>
      <c r="O24" s="16">
        <v>25</v>
      </c>
      <c r="P24" s="10">
        <v>1.125</v>
      </c>
      <c r="Q24" s="10">
        <v>0.23799999999999999</v>
      </c>
      <c r="R24" s="16">
        <v>135</v>
      </c>
      <c r="S24" s="16">
        <v>1061</v>
      </c>
      <c r="T24" s="16">
        <v>30</v>
      </c>
      <c r="U24" s="16">
        <v>1</v>
      </c>
      <c r="V24" s="16">
        <v>394</v>
      </c>
      <c r="W24" s="16">
        <v>38</v>
      </c>
      <c r="X24" s="16">
        <v>50</v>
      </c>
      <c r="Y24" s="16">
        <v>1250</v>
      </c>
      <c r="Z24" s="16">
        <v>275</v>
      </c>
      <c r="AA24" s="16">
        <v>63</v>
      </c>
      <c r="AB24" s="16">
        <v>1</v>
      </c>
      <c r="AC24" s="16">
        <v>43</v>
      </c>
      <c r="AD24" s="13">
        <v>0</v>
      </c>
      <c r="AE24" s="16">
        <v>21250</v>
      </c>
      <c r="AF24" s="13">
        <v>0</v>
      </c>
      <c r="AG24" s="16">
        <v>1650</v>
      </c>
      <c r="AH24" s="16">
        <v>13</v>
      </c>
      <c r="AI24" s="25">
        <v>38</v>
      </c>
      <c r="AJ24" s="25">
        <v>83</v>
      </c>
      <c r="AK24" s="16">
        <v>15</v>
      </c>
      <c r="AL24" s="16">
        <v>240</v>
      </c>
      <c r="AM24" s="16">
        <v>60</v>
      </c>
      <c r="AN24" s="16">
        <v>23</v>
      </c>
      <c r="AO24" s="16">
        <v>15</v>
      </c>
      <c r="AP24" s="13">
        <v>0.3</v>
      </c>
    </row>
    <row r="25" spans="1:42" ht="14.3" customHeight="1">
      <c r="A25" s="9" t="s">
        <v>271</v>
      </c>
      <c r="B25" s="18">
        <v>110</v>
      </c>
      <c r="C25" s="11">
        <v>0.1</v>
      </c>
      <c r="D25" s="11">
        <v>0.6</v>
      </c>
      <c r="E25" s="22">
        <f t="shared" si="0"/>
        <v>0.7</v>
      </c>
      <c r="F25" s="22">
        <v>20.5</v>
      </c>
      <c r="G25" s="22">
        <v>3.1</v>
      </c>
      <c r="H25" s="22">
        <v>4.7</v>
      </c>
      <c r="I25" s="16">
        <v>237</v>
      </c>
      <c r="J25" s="16">
        <v>160</v>
      </c>
      <c r="K25" s="16">
        <v>12</v>
      </c>
      <c r="L25" s="16">
        <v>31</v>
      </c>
      <c r="M25" s="16">
        <v>128</v>
      </c>
      <c r="N25" s="16">
        <v>50</v>
      </c>
      <c r="O25" s="16">
        <v>388</v>
      </c>
      <c r="P25" s="10">
        <v>1.464</v>
      </c>
      <c r="Q25" s="10">
        <v>1.325</v>
      </c>
      <c r="R25" s="16">
        <v>166</v>
      </c>
      <c r="S25" s="16">
        <v>1258</v>
      </c>
      <c r="T25" s="16">
        <v>56</v>
      </c>
      <c r="U25" s="16">
        <v>2</v>
      </c>
      <c r="V25" s="16">
        <v>3</v>
      </c>
      <c r="W25" s="16">
        <v>56</v>
      </c>
      <c r="X25" s="16">
        <v>54</v>
      </c>
      <c r="Y25" s="16">
        <v>2049</v>
      </c>
      <c r="Z25" s="16">
        <v>294</v>
      </c>
      <c r="AA25" s="16">
        <v>84</v>
      </c>
      <c r="AB25" s="16">
        <v>3</v>
      </c>
      <c r="AC25" s="16">
        <v>20</v>
      </c>
      <c r="AD25" s="13">
        <v>0</v>
      </c>
      <c r="AE25" s="16">
        <v>0</v>
      </c>
      <c r="AF25" s="13">
        <v>0</v>
      </c>
      <c r="AG25" s="16">
        <v>901</v>
      </c>
      <c r="AH25" s="16">
        <v>17</v>
      </c>
      <c r="AI25" s="25">
        <v>133</v>
      </c>
      <c r="AJ25" s="25">
        <v>161</v>
      </c>
      <c r="AK25" s="16">
        <v>63</v>
      </c>
      <c r="AL25" s="16">
        <v>915</v>
      </c>
      <c r="AM25" s="16">
        <v>181</v>
      </c>
      <c r="AN25" s="16">
        <v>50</v>
      </c>
      <c r="AO25" s="16">
        <v>35</v>
      </c>
      <c r="AP25" s="13">
        <v>2</v>
      </c>
    </row>
    <row r="26" spans="1:42" ht="14.3" customHeight="1">
      <c r="A26" s="9" t="s">
        <v>270</v>
      </c>
      <c r="B26" s="18">
        <v>220</v>
      </c>
      <c r="C26" s="11">
        <v>0.2</v>
      </c>
      <c r="D26" s="11">
        <v>1.2</v>
      </c>
      <c r="E26" s="22">
        <f t="shared" si="0"/>
        <v>1.4</v>
      </c>
      <c r="F26" s="22">
        <v>41</v>
      </c>
      <c r="G26" s="22">
        <v>6.2</v>
      </c>
      <c r="H26" s="22">
        <v>9.4</v>
      </c>
      <c r="I26" s="16">
        <v>474</v>
      </c>
      <c r="J26" s="16">
        <v>320</v>
      </c>
      <c r="K26" s="16">
        <v>24</v>
      </c>
      <c r="L26" s="16">
        <v>62</v>
      </c>
      <c r="M26" s="16">
        <v>256</v>
      </c>
      <c r="N26" s="16">
        <v>100</v>
      </c>
      <c r="O26" s="16">
        <v>776</v>
      </c>
      <c r="P26" s="10">
        <v>2.9279999999999999</v>
      </c>
      <c r="Q26" s="10">
        <v>2.65</v>
      </c>
      <c r="R26" s="16">
        <v>332</v>
      </c>
      <c r="S26" s="16">
        <v>2516</v>
      </c>
      <c r="T26" s="16">
        <v>112</v>
      </c>
      <c r="U26" s="16">
        <v>4</v>
      </c>
      <c r="V26" s="16">
        <v>6</v>
      </c>
      <c r="W26" s="16">
        <v>112</v>
      </c>
      <c r="X26" s="16">
        <v>108</v>
      </c>
      <c r="Y26" s="16">
        <v>4098</v>
      </c>
      <c r="Z26" s="16">
        <v>588</v>
      </c>
      <c r="AA26" s="16">
        <v>168</v>
      </c>
      <c r="AB26" s="16">
        <v>6</v>
      </c>
      <c r="AC26" s="16">
        <v>40</v>
      </c>
      <c r="AD26" s="13">
        <v>0</v>
      </c>
      <c r="AE26" s="16">
        <v>0</v>
      </c>
      <c r="AF26" s="13">
        <v>0</v>
      </c>
      <c r="AG26" s="16">
        <v>1802</v>
      </c>
      <c r="AH26" s="16">
        <v>34</v>
      </c>
      <c r="AI26" s="25">
        <v>266</v>
      </c>
      <c r="AJ26" s="25">
        <v>322</v>
      </c>
      <c r="AK26" s="16">
        <v>126</v>
      </c>
      <c r="AL26" s="16">
        <v>1830</v>
      </c>
      <c r="AM26" s="16">
        <v>362</v>
      </c>
      <c r="AN26" s="16">
        <v>100</v>
      </c>
      <c r="AO26" s="16">
        <v>70</v>
      </c>
      <c r="AP26" s="13">
        <v>4</v>
      </c>
    </row>
    <row r="27" spans="1:42" ht="14.3" customHeight="1">
      <c r="A27" s="9" t="s">
        <v>145</v>
      </c>
      <c r="B27" s="18">
        <v>117</v>
      </c>
      <c r="C27" s="11">
        <v>0.2</v>
      </c>
      <c r="D27" s="11">
        <v>0.8</v>
      </c>
      <c r="E27" s="22">
        <f t="shared" si="0"/>
        <v>1</v>
      </c>
      <c r="F27" s="22">
        <v>38</v>
      </c>
      <c r="G27" s="22">
        <v>3.2</v>
      </c>
      <c r="H27" s="13">
        <v>7</v>
      </c>
      <c r="I27" s="16">
        <v>421</v>
      </c>
      <c r="J27" s="16">
        <v>252</v>
      </c>
      <c r="K27" s="16">
        <v>23</v>
      </c>
      <c r="L27" s="16">
        <v>59</v>
      </c>
      <c r="M27" s="16">
        <v>211</v>
      </c>
      <c r="N27" s="16">
        <v>85</v>
      </c>
      <c r="O27" s="16">
        <v>681</v>
      </c>
      <c r="P27" s="10">
        <v>2.63</v>
      </c>
      <c r="Q27" s="10">
        <v>2.1709999999999998</v>
      </c>
      <c r="R27" s="16">
        <v>289</v>
      </c>
      <c r="S27" s="16">
        <v>2219</v>
      </c>
      <c r="T27" s="16">
        <v>88</v>
      </c>
      <c r="U27" s="16">
        <v>4</v>
      </c>
      <c r="V27" s="16">
        <v>2</v>
      </c>
      <c r="W27" s="16">
        <v>126</v>
      </c>
      <c r="X27" s="16">
        <v>94</v>
      </c>
      <c r="Y27" s="16">
        <v>4779</v>
      </c>
      <c r="Z27" s="16">
        <v>552</v>
      </c>
      <c r="AA27" s="16">
        <v>186</v>
      </c>
      <c r="AB27" s="16">
        <v>5</v>
      </c>
      <c r="AC27" s="16">
        <v>28</v>
      </c>
      <c r="AD27" s="13">
        <v>0</v>
      </c>
      <c r="AE27" s="16">
        <v>0</v>
      </c>
      <c r="AF27" s="13">
        <v>0</v>
      </c>
      <c r="AG27" s="16">
        <v>1564</v>
      </c>
      <c r="AH27" s="16">
        <v>29</v>
      </c>
      <c r="AI27" s="25">
        <v>225</v>
      </c>
      <c r="AJ27" s="25">
        <v>308</v>
      </c>
      <c r="AK27" s="16">
        <v>63</v>
      </c>
      <c r="AL27" s="16">
        <v>915</v>
      </c>
      <c r="AM27" s="16">
        <v>181</v>
      </c>
      <c r="AN27" s="16">
        <v>64</v>
      </c>
      <c r="AO27" s="16">
        <v>42</v>
      </c>
      <c r="AP27" s="13">
        <v>3</v>
      </c>
    </row>
    <row r="28" spans="1:42" ht="14.3" customHeight="1">
      <c r="A28" s="9" t="s">
        <v>147</v>
      </c>
      <c r="B28" s="18">
        <f t="shared" ref="B28:X28" si="2">B27*2</f>
        <v>234</v>
      </c>
      <c r="C28" s="11">
        <f t="shared" si="2"/>
        <v>0.4</v>
      </c>
      <c r="D28" s="11">
        <f t="shared" si="2"/>
        <v>1.6</v>
      </c>
      <c r="E28" s="22">
        <f t="shared" si="2"/>
        <v>2</v>
      </c>
      <c r="F28" s="22">
        <f t="shared" si="2"/>
        <v>76</v>
      </c>
      <c r="G28" s="22">
        <f t="shared" si="2"/>
        <v>6.4</v>
      </c>
      <c r="H28" s="23">
        <f t="shared" si="2"/>
        <v>14</v>
      </c>
      <c r="I28" s="20">
        <f t="shared" si="2"/>
        <v>842</v>
      </c>
      <c r="J28" s="20">
        <f t="shared" si="2"/>
        <v>504</v>
      </c>
      <c r="K28" s="20">
        <f t="shared" si="2"/>
        <v>46</v>
      </c>
      <c r="L28" s="20">
        <f t="shared" si="2"/>
        <v>118</v>
      </c>
      <c r="M28" s="20">
        <f t="shared" si="2"/>
        <v>422</v>
      </c>
      <c r="N28" s="20">
        <f t="shared" si="2"/>
        <v>170</v>
      </c>
      <c r="O28" s="20">
        <f t="shared" si="2"/>
        <v>1362</v>
      </c>
      <c r="P28" s="19">
        <f t="shared" si="2"/>
        <v>5.26</v>
      </c>
      <c r="Q28" s="19">
        <f t="shared" si="2"/>
        <v>4.3419999999999996</v>
      </c>
      <c r="R28" s="20">
        <f t="shared" si="2"/>
        <v>578</v>
      </c>
      <c r="S28" s="20">
        <f t="shared" si="2"/>
        <v>4438</v>
      </c>
      <c r="T28" s="20">
        <f t="shared" si="2"/>
        <v>176</v>
      </c>
      <c r="U28" s="20">
        <f t="shared" si="2"/>
        <v>8</v>
      </c>
      <c r="V28" s="20">
        <f t="shared" si="2"/>
        <v>4</v>
      </c>
      <c r="W28" s="20">
        <f t="shared" si="2"/>
        <v>252</v>
      </c>
      <c r="X28" s="20">
        <f t="shared" si="2"/>
        <v>188</v>
      </c>
      <c r="Y28" s="20">
        <v>9560</v>
      </c>
      <c r="Z28" s="20">
        <f>Z27*2</f>
        <v>1104</v>
      </c>
      <c r="AA28" s="20">
        <v>370</v>
      </c>
      <c r="AB28" s="20">
        <f t="shared" ref="AB28:AP28" si="3">AB27*2</f>
        <v>10</v>
      </c>
      <c r="AC28" s="20">
        <f t="shared" si="3"/>
        <v>56</v>
      </c>
      <c r="AD28" s="23">
        <f t="shared" si="3"/>
        <v>0</v>
      </c>
      <c r="AE28" s="20">
        <f t="shared" si="3"/>
        <v>0</v>
      </c>
      <c r="AF28" s="23">
        <f t="shared" si="3"/>
        <v>0</v>
      </c>
      <c r="AG28" s="20">
        <f t="shared" si="3"/>
        <v>3128</v>
      </c>
      <c r="AH28" s="20">
        <f t="shared" si="3"/>
        <v>58</v>
      </c>
      <c r="AI28" s="25">
        <f t="shared" si="3"/>
        <v>450</v>
      </c>
      <c r="AJ28" s="25">
        <f t="shared" si="3"/>
        <v>616</v>
      </c>
      <c r="AK28" s="16">
        <v>126</v>
      </c>
      <c r="AL28" s="16">
        <v>1830</v>
      </c>
      <c r="AM28" s="16">
        <v>362</v>
      </c>
      <c r="AN28" s="16">
        <v>128</v>
      </c>
      <c r="AO28" s="16">
        <v>84</v>
      </c>
      <c r="AP28" s="13">
        <f t="shared" si="3"/>
        <v>6</v>
      </c>
    </row>
    <row r="29" spans="1:42" ht="14.3" customHeight="1">
      <c r="A29" s="9" t="s">
        <v>556</v>
      </c>
      <c r="B29" s="18">
        <v>219</v>
      </c>
      <c r="C29" s="11">
        <v>3.9</v>
      </c>
      <c r="D29" s="11">
        <v>9.3000000000000007</v>
      </c>
      <c r="E29" s="22">
        <f t="shared" ref="E29:E30" si="4">C29+D29</f>
        <v>13.200000000000001</v>
      </c>
      <c r="F29" s="22">
        <v>2.4</v>
      </c>
      <c r="G29" s="22">
        <v>22.2</v>
      </c>
      <c r="H29" s="23">
        <v>0</v>
      </c>
      <c r="I29" s="20">
        <v>69</v>
      </c>
      <c r="J29" s="20">
        <v>205</v>
      </c>
      <c r="K29" s="20">
        <v>7</v>
      </c>
      <c r="L29" s="20">
        <v>21</v>
      </c>
      <c r="M29" s="20">
        <v>123</v>
      </c>
      <c r="N29" s="20">
        <v>137</v>
      </c>
      <c r="O29" s="20">
        <v>55</v>
      </c>
      <c r="P29" s="19">
        <v>0.95799999999999996</v>
      </c>
      <c r="Q29" s="19">
        <v>0.753</v>
      </c>
      <c r="R29" s="20">
        <v>172</v>
      </c>
      <c r="S29" s="20">
        <v>14</v>
      </c>
      <c r="T29" s="20">
        <v>27</v>
      </c>
      <c r="U29" s="20">
        <v>1</v>
      </c>
      <c r="V29" s="20">
        <v>36</v>
      </c>
      <c r="W29" s="20">
        <v>44</v>
      </c>
      <c r="X29" s="20">
        <v>124</v>
      </c>
      <c r="Y29" s="20">
        <v>12471</v>
      </c>
      <c r="Z29" s="20">
        <v>575</v>
      </c>
      <c r="AA29" s="20">
        <v>223</v>
      </c>
      <c r="AB29" s="20">
        <v>1</v>
      </c>
      <c r="AC29" s="20">
        <v>5</v>
      </c>
      <c r="AD29" s="23">
        <v>0.3</v>
      </c>
      <c r="AE29" s="20">
        <v>0</v>
      </c>
      <c r="AF29" s="23">
        <v>0</v>
      </c>
      <c r="AG29" s="20">
        <v>438</v>
      </c>
      <c r="AH29" s="20">
        <v>0</v>
      </c>
      <c r="AI29" s="24">
        <v>1506</v>
      </c>
      <c r="AJ29" s="24">
        <v>1091</v>
      </c>
      <c r="AK29" s="16">
        <v>225</v>
      </c>
      <c r="AL29" s="16">
        <v>2599</v>
      </c>
      <c r="AM29" s="16">
        <v>849</v>
      </c>
      <c r="AN29" s="16">
        <v>451</v>
      </c>
      <c r="AO29" s="16">
        <v>190</v>
      </c>
      <c r="AP29" s="13">
        <v>0</v>
      </c>
    </row>
    <row r="30" spans="1:42" ht="14.3" customHeight="1">
      <c r="A30" s="9" t="s">
        <v>557</v>
      </c>
      <c r="B30" s="18">
        <v>222</v>
      </c>
      <c r="C30" s="11">
        <v>7.8</v>
      </c>
      <c r="D30" s="11">
        <v>7.5</v>
      </c>
      <c r="E30" s="22">
        <f t="shared" si="4"/>
        <v>15.3</v>
      </c>
      <c r="F30" s="22">
        <v>1.2</v>
      </c>
      <c r="G30" s="22">
        <v>19.2</v>
      </c>
      <c r="H30" s="23">
        <v>0</v>
      </c>
      <c r="I30" s="20">
        <v>26</v>
      </c>
      <c r="J30" s="20">
        <v>137</v>
      </c>
      <c r="K30" s="20">
        <v>3</v>
      </c>
      <c r="L30" s="20">
        <v>13</v>
      </c>
      <c r="M30" s="20">
        <v>139</v>
      </c>
      <c r="N30" s="20">
        <v>152</v>
      </c>
      <c r="O30" s="20">
        <v>45</v>
      </c>
      <c r="P30" s="19">
        <v>2.254</v>
      </c>
      <c r="Q30" s="19">
        <v>4.2610000000000001</v>
      </c>
      <c r="R30" s="20">
        <v>61</v>
      </c>
      <c r="S30" s="20">
        <v>17</v>
      </c>
      <c r="T30" s="20">
        <v>57</v>
      </c>
      <c r="U30" s="20">
        <v>0</v>
      </c>
      <c r="V30" s="20">
        <v>6</v>
      </c>
      <c r="W30" s="20">
        <v>41</v>
      </c>
      <c r="X30" s="20">
        <v>155</v>
      </c>
      <c r="Y30" s="20">
        <v>8693</v>
      </c>
      <c r="Z30" s="20">
        <v>359</v>
      </c>
      <c r="AA30" s="20">
        <v>76</v>
      </c>
      <c r="AB30" s="20">
        <v>2</v>
      </c>
      <c r="AC30" s="20">
        <v>2</v>
      </c>
      <c r="AD30" s="23">
        <v>3</v>
      </c>
      <c r="AE30" s="20">
        <v>0</v>
      </c>
      <c r="AF30" s="23">
        <v>0</v>
      </c>
      <c r="AG30" s="20">
        <v>766</v>
      </c>
      <c r="AH30" s="20">
        <v>10</v>
      </c>
      <c r="AI30" s="24">
        <v>1684</v>
      </c>
      <c r="AJ30" s="24">
        <v>1257</v>
      </c>
      <c r="AK30" s="16">
        <v>212</v>
      </c>
      <c r="AL30" s="16">
        <v>3093</v>
      </c>
      <c r="AM30" s="16">
        <v>851</v>
      </c>
      <c r="AN30" s="16">
        <v>483</v>
      </c>
      <c r="AO30" s="16">
        <v>212</v>
      </c>
      <c r="AP30" s="13">
        <v>0</v>
      </c>
    </row>
    <row r="31" spans="1:42" ht="14.3" customHeight="1">
      <c r="A31" s="9" t="s">
        <v>150</v>
      </c>
      <c r="B31" s="18">
        <v>122</v>
      </c>
      <c r="C31" s="11">
        <v>3.7</v>
      </c>
      <c r="D31" s="11">
        <v>4.3</v>
      </c>
      <c r="E31" s="22">
        <f>C31+D31</f>
        <v>8</v>
      </c>
      <c r="F31" s="22">
        <v>10.6</v>
      </c>
      <c r="G31" s="22">
        <v>1.8</v>
      </c>
      <c r="H31" s="13">
        <v>0</v>
      </c>
      <c r="I31" s="16">
        <v>0</v>
      </c>
      <c r="J31" s="16">
        <v>0</v>
      </c>
      <c r="K31" s="16">
        <v>0</v>
      </c>
      <c r="L31" s="16">
        <v>0</v>
      </c>
      <c r="M31" s="16">
        <v>0</v>
      </c>
      <c r="N31" s="16">
        <v>0</v>
      </c>
      <c r="O31" s="16">
        <v>0</v>
      </c>
      <c r="P31" s="10">
        <v>0</v>
      </c>
      <c r="Q31" s="10">
        <v>0</v>
      </c>
      <c r="R31" s="16">
        <v>0</v>
      </c>
      <c r="S31" s="16">
        <v>0</v>
      </c>
      <c r="T31" s="16">
        <v>0</v>
      </c>
      <c r="U31" s="16">
        <v>0</v>
      </c>
      <c r="V31" s="16">
        <v>0</v>
      </c>
      <c r="W31" s="16">
        <v>0</v>
      </c>
      <c r="X31" s="16">
        <v>0</v>
      </c>
      <c r="Y31" s="16">
        <v>0</v>
      </c>
      <c r="Z31" s="16">
        <v>0</v>
      </c>
      <c r="AA31" s="16">
        <v>0</v>
      </c>
      <c r="AB31" s="16">
        <v>0</v>
      </c>
      <c r="AC31" s="16">
        <v>0</v>
      </c>
      <c r="AD31" s="13">
        <v>0</v>
      </c>
      <c r="AE31" s="16">
        <v>0</v>
      </c>
      <c r="AF31" s="13">
        <v>0</v>
      </c>
      <c r="AG31" s="16">
        <v>0</v>
      </c>
      <c r="AH31" s="16">
        <v>0</v>
      </c>
      <c r="AI31" s="16">
        <v>0</v>
      </c>
      <c r="AJ31" s="16">
        <v>0</v>
      </c>
      <c r="AK31" s="16">
        <v>0</v>
      </c>
      <c r="AL31" s="16">
        <v>0</v>
      </c>
      <c r="AM31" s="16">
        <v>0</v>
      </c>
      <c r="AN31" s="16">
        <v>0</v>
      </c>
      <c r="AO31" s="16">
        <v>0</v>
      </c>
      <c r="AP31" s="13">
        <v>1</v>
      </c>
    </row>
    <row r="32" spans="1:42" ht="14.3" customHeight="1">
      <c r="A32" s="9" t="s">
        <v>391</v>
      </c>
      <c r="B32" s="20">
        <v>74</v>
      </c>
      <c r="C32" s="19">
        <v>5</v>
      </c>
      <c r="D32" s="19">
        <v>3.3</v>
      </c>
      <c r="E32" s="23">
        <f>C32+D32</f>
        <v>8.3000000000000007</v>
      </c>
      <c r="F32" s="23">
        <v>0</v>
      </c>
      <c r="G32" s="23">
        <v>0</v>
      </c>
      <c r="H32" s="13">
        <v>1</v>
      </c>
      <c r="I32" s="16">
        <v>1</v>
      </c>
      <c r="J32" s="16">
        <v>2</v>
      </c>
      <c r="K32" s="16">
        <v>1</v>
      </c>
      <c r="L32" s="16">
        <v>0</v>
      </c>
      <c r="M32" s="16">
        <v>2</v>
      </c>
      <c r="N32" s="16">
        <v>1</v>
      </c>
      <c r="O32" s="16">
        <v>2</v>
      </c>
      <c r="P32" s="10">
        <v>8.9999999999999993E-3</v>
      </c>
      <c r="Q32" s="10">
        <v>2.3E-2</v>
      </c>
      <c r="R32" s="16">
        <v>2</v>
      </c>
      <c r="S32" s="16">
        <v>4</v>
      </c>
      <c r="T32" s="16">
        <v>13</v>
      </c>
      <c r="U32" s="16">
        <v>0</v>
      </c>
      <c r="V32" s="16">
        <v>162</v>
      </c>
      <c r="W32" s="16">
        <v>1</v>
      </c>
      <c r="X32" s="16">
        <v>2</v>
      </c>
      <c r="Y32" s="16">
        <v>21</v>
      </c>
      <c r="Z32" s="16">
        <v>5</v>
      </c>
      <c r="AA32" s="16">
        <v>1</v>
      </c>
      <c r="AB32" s="16">
        <v>0</v>
      </c>
      <c r="AC32" s="16">
        <v>0</v>
      </c>
      <c r="AD32" s="13">
        <v>0</v>
      </c>
      <c r="AE32" s="16">
        <v>20</v>
      </c>
      <c r="AF32" s="13">
        <v>0</v>
      </c>
      <c r="AG32" s="16">
        <v>404</v>
      </c>
      <c r="AH32" s="16">
        <v>6</v>
      </c>
      <c r="AI32" s="24">
        <v>5</v>
      </c>
      <c r="AJ32" s="24">
        <v>2</v>
      </c>
      <c r="AK32" s="16">
        <v>1</v>
      </c>
      <c r="AL32" s="16">
        <v>14</v>
      </c>
      <c r="AM32" s="16">
        <v>1</v>
      </c>
      <c r="AN32" s="16">
        <v>2</v>
      </c>
      <c r="AO32" s="16">
        <v>1</v>
      </c>
      <c r="AP32" s="13">
        <v>0</v>
      </c>
    </row>
    <row r="33" spans="1:42" ht="14.3" customHeight="1">
      <c r="A33" t="s">
        <v>299</v>
      </c>
      <c r="B33" s="20">
        <v>170</v>
      </c>
      <c r="C33" s="19">
        <v>2.8</v>
      </c>
      <c r="D33" s="19">
        <v>9.9</v>
      </c>
      <c r="E33" s="23">
        <f t="shared" ref="E33:E34" si="5">C33+D33</f>
        <v>12.7</v>
      </c>
      <c r="F33" s="23">
        <v>9</v>
      </c>
      <c r="G33" s="23">
        <v>5</v>
      </c>
      <c r="H33" s="13">
        <v>1</v>
      </c>
      <c r="I33" s="16">
        <v>4</v>
      </c>
      <c r="J33" s="16">
        <v>166</v>
      </c>
      <c r="K33" s="16">
        <v>9</v>
      </c>
      <c r="L33" s="16">
        <v>81</v>
      </c>
      <c r="M33" s="16">
        <v>113</v>
      </c>
      <c r="N33" s="16">
        <v>60</v>
      </c>
      <c r="O33" s="16">
        <v>5</v>
      </c>
      <c r="P33" s="10">
        <v>0.84</v>
      </c>
      <c r="Q33" s="10">
        <v>0.626</v>
      </c>
      <c r="R33" s="16">
        <v>1110</v>
      </c>
      <c r="S33" s="16">
        <v>252</v>
      </c>
      <c r="T33" s="16">
        <v>42</v>
      </c>
      <c r="U33" s="16">
        <v>3</v>
      </c>
      <c r="V33" s="16">
        <v>21</v>
      </c>
      <c r="W33" s="16">
        <v>189</v>
      </c>
      <c r="X33" s="16">
        <v>78</v>
      </c>
      <c r="Y33" s="16">
        <v>3040</v>
      </c>
      <c r="Z33" s="16">
        <v>360</v>
      </c>
      <c r="AA33" s="16">
        <v>126</v>
      </c>
      <c r="AB33" s="16">
        <v>4</v>
      </c>
      <c r="AC33" s="16">
        <v>20</v>
      </c>
      <c r="AD33" s="13">
        <v>0</v>
      </c>
      <c r="AE33" s="16">
        <v>0</v>
      </c>
      <c r="AF33" s="13">
        <v>0</v>
      </c>
      <c r="AG33" s="16">
        <v>313</v>
      </c>
      <c r="AH33" s="16">
        <v>8</v>
      </c>
      <c r="AI33" s="25">
        <v>210</v>
      </c>
      <c r="AJ33" s="25">
        <v>524</v>
      </c>
      <c r="AK33" s="16">
        <v>95</v>
      </c>
      <c r="AL33" s="16">
        <v>1096</v>
      </c>
      <c r="AM33" s="16">
        <v>242</v>
      </c>
      <c r="AN33" s="16">
        <v>84</v>
      </c>
      <c r="AO33" s="16">
        <v>111</v>
      </c>
      <c r="AP33" s="13">
        <v>0.8</v>
      </c>
    </row>
    <row r="34" spans="1:42" ht="14.3" customHeight="1">
      <c r="A34" s="9" t="s">
        <v>406</v>
      </c>
      <c r="B34" s="18">
        <v>92.5</v>
      </c>
      <c r="C34" s="11">
        <v>1.4</v>
      </c>
      <c r="D34" s="11">
        <v>6.4</v>
      </c>
      <c r="E34" s="22">
        <f t="shared" si="5"/>
        <v>7.8000000000000007</v>
      </c>
      <c r="F34" s="22">
        <v>3.05</v>
      </c>
      <c r="G34" s="22">
        <v>2.8</v>
      </c>
      <c r="H34" s="13">
        <v>0.5</v>
      </c>
      <c r="I34" s="16">
        <v>116.5</v>
      </c>
      <c r="J34" s="16">
        <v>78</v>
      </c>
      <c r="K34" s="16">
        <v>7</v>
      </c>
      <c r="L34" s="16">
        <v>38</v>
      </c>
      <c r="M34" s="16">
        <v>63</v>
      </c>
      <c r="N34" s="16">
        <v>27</v>
      </c>
      <c r="O34" s="16">
        <v>179.5</v>
      </c>
      <c r="P34" s="10">
        <v>0.60350000000000004</v>
      </c>
      <c r="Q34" s="10">
        <v>0.69850000000000001</v>
      </c>
      <c r="R34" s="16">
        <v>319.5</v>
      </c>
      <c r="S34" s="16">
        <v>119.5</v>
      </c>
      <c r="T34" s="16">
        <v>19</v>
      </c>
      <c r="U34" s="16">
        <v>1.5</v>
      </c>
      <c r="V34" s="16">
        <v>1</v>
      </c>
      <c r="W34" s="16">
        <v>62.5</v>
      </c>
      <c r="X34" s="16">
        <v>26</v>
      </c>
      <c r="Y34" s="16">
        <v>1359.5</v>
      </c>
      <c r="Z34" s="16">
        <v>175</v>
      </c>
      <c r="AA34" s="16">
        <v>37</v>
      </c>
      <c r="AB34" s="16">
        <v>2</v>
      </c>
      <c r="AC34" s="16">
        <v>10</v>
      </c>
      <c r="AD34" s="13">
        <v>0</v>
      </c>
      <c r="AE34" s="16">
        <v>0</v>
      </c>
      <c r="AF34" s="13">
        <v>0</v>
      </c>
      <c r="AG34" s="16">
        <v>305</v>
      </c>
      <c r="AH34" s="16">
        <v>0</v>
      </c>
      <c r="AI34" s="25">
        <v>95</v>
      </c>
      <c r="AJ34" s="25">
        <v>237.5</v>
      </c>
      <c r="AK34" s="16">
        <v>43</v>
      </c>
      <c r="AL34" s="16">
        <v>484</v>
      </c>
      <c r="AM34" s="16">
        <v>109</v>
      </c>
      <c r="AN34" s="16">
        <v>38</v>
      </c>
      <c r="AO34" s="16">
        <v>50</v>
      </c>
      <c r="AP34" s="13">
        <v>0.3</v>
      </c>
    </row>
    <row r="35" spans="1:42" ht="14.3" customHeight="1">
      <c r="A35" s="9" t="s">
        <v>295</v>
      </c>
      <c r="B35" s="18">
        <v>185</v>
      </c>
      <c r="C35" s="11">
        <v>2.8</v>
      </c>
      <c r="D35" s="11">
        <v>12.8</v>
      </c>
      <c r="E35" s="22">
        <f>C35+D35</f>
        <v>15.600000000000001</v>
      </c>
      <c r="F35" s="22">
        <v>6.1</v>
      </c>
      <c r="G35" s="22">
        <v>5.6</v>
      </c>
      <c r="H35" s="13">
        <v>1</v>
      </c>
      <c r="I35" s="16">
        <v>233</v>
      </c>
      <c r="J35" s="16">
        <v>156</v>
      </c>
      <c r="K35" s="16">
        <v>14</v>
      </c>
      <c r="L35" s="16">
        <v>76</v>
      </c>
      <c r="M35" s="16">
        <v>126</v>
      </c>
      <c r="N35" s="16">
        <v>54</v>
      </c>
      <c r="O35" s="16">
        <v>359</v>
      </c>
      <c r="P35" s="10">
        <v>1.2070000000000001</v>
      </c>
      <c r="Q35" s="10">
        <v>1.397</v>
      </c>
      <c r="R35" s="16">
        <v>639</v>
      </c>
      <c r="S35" s="16">
        <v>239</v>
      </c>
      <c r="T35" s="16">
        <v>38</v>
      </c>
      <c r="U35" s="16">
        <v>3</v>
      </c>
      <c r="V35" s="16">
        <v>2</v>
      </c>
      <c r="W35" s="16">
        <v>125</v>
      </c>
      <c r="X35" s="16">
        <v>52</v>
      </c>
      <c r="Y35" s="16">
        <v>2719</v>
      </c>
      <c r="Z35" s="16">
        <v>350</v>
      </c>
      <c r="AA35" s="16">
        <v>74</v>
      </c>
      <c r="AB35" s="16">
        <v>4</v>
      </c>
      <c r="AC35" s="16">
        <v>20</v>
      </c>
      <c r="AD35" s="13">
        <v>0</v>
      </c>
      <c r="AE35" s="16">
        <v>0</v>
      </c>
      <c r="AF35" s="13">
        <v>0</v>
      </c>
      <c r="AG35" s="16">
        <v>610</v>
      </c>
      <c r="AH35" s="16">
        <v>0</v>
      </c>
      <c r="AI35" s="25">
        <v>190</v>
      </c>
      <c r="AJ35" s="25">
        <v>475</v>
      </c>
      <c r="AK35" s="16">
        <v>86</v>
      </c>
      <c r="AL35" s="16">
        <v>988</v>
      </c>
      <c r="AM35" s="16">
        <v>218</v>
      </c>
      <c r="AN35" s="16">
        <v>76</v>
      </c>
      <c r="AO35" s="16">
        <v>100</v>
      </c>
      <c r="AP35" s="13">
        <v>0.6</v>
      </c>
    </row>
    <row r="36" spans="1:42" ht="14.3" customHeight="1">
      <c r="A36" s="9" t="s">
        <v>296</v>
      </c>
      <c r="B36" s="18">
        <v>309</v>
      </c>
      <c r="C36" s="11">
        <v>4.5999999999999996</v>
      </c>
      <c r="D36" s="11">
        <v>20.399999999999999</v>
      </c>
      <c r="E36" s="22">
        <f>C36+D36</f>
        <v>25</v>
      </c>
      <c r="F36" s="22">
        <v>10.85</v>
      </c>
      <c r="G36" s="22">
        <v>9.25</v>
      </c>
      <c r="H36" s="13">
        <v>2</v>
      </c>
      <c r="I36" s="16">
        <v>389</v>
      </c>
      <c r="J36" s="16">
        <v>260</v>
      </c>
      <c r="K36" s="16">
        <v>23</v>
      </c>
      <c r="L36" s="16">
        <v>126</v>
      </c>
      <c r="M36" s="16">
        <v>211</v>
      </c>
      <c r="N36" s="16">
        <v>91</v>
      </c>
      <c r="O36" s="16">
        <v>598</v>
      </c>
      <c r="P36" s="10">
        <v>2.0110000000000001</v>
      </c>
      <c r="Q36" s="10">
        <v>2.3290000000000002</v>
      </c>
      <c r="R36" s="16">
        <v>1065</v>
      </c>
      <c r="S36" s="16">
        <v>398</v>
      </c>
      <c r="T36" s="16">
        <v>63</v>
      </c>
      <c r="U36" s="16">
        <v>6</v>
      </c>
      <c r="V36" s="16">
        <v>4</v>
      </c>
      <c r="W36" s="16">
        <v>208</v>
      </c>
      <c r="X36" s="16">
        <v>86</v>
      </c>
      <c r="Y36" s="16">
        <v>4532</v>
      </c>
      <c r="Z36" s="16">
        <v>584</v>
      </c>
      <c r="AA36" s="16">
        <v>123</v>
      </c>
      <c r="AB36" s="16">
        <v>6</v>
      </c>
      <c r="AC36" s="16">
        <v>34</v>
      </c>
      <c r="AD36" s="13">
        <v>0</v>
      </c>
      <c r="AE36" s="16">
        <v>0</v>
      </c>
      <c r="AF36" s="13">
        <v>0</v>
      </c>
      <c r="AG36" s="16">
        <v>1016</v>
      </c>
      <c r="AH36" s="16">
        <v>0</v>
      </c>
      <c r="AI36" s="25">
        <v>317</v>
      </c>
      <c r="AJ36" s="25">
        <v>792</v>
      </c>
      <c r="AK36" s="16">
        <v>143</v>
      </c>
      <c r="AL36" s="16">
        <v>1647</v>
      </c>
      <c r="AM36" s="16">
        <v>364</v>
      </c>
      <c r="AN36" s="16">
        <v>127</v>
      </c>
      <c r="AO36" s="16">
        <v>166</v>
      </c>
      <c r="AP36" s="13">
        <v>1</v>
      </c>
    </row>
    <row r="37" spans="1:42" ht="14.3" customHeight="1">
      <c r="A37" s="9" t="s">
        <v>275</v>
      </c>
      <c r="B37" s="18">
        <v>69</v>
      </c>
      <c r="C37" s="11">
        <v>0.6</v>
      </c>
      <c r="D37" s="11">
        <v>4.4000000000000004</v>
      </c>
      <c r="E37" s="22">
        <f>C37+D37</f>
        <v>5</v>
      </c>
      <c r="F37" s="22">
        <v>0.1</v>
      </c>
      <c r="G37" s="22">
        <v>3.9</v>
      </c>
      <c r="H37" s="13">
        <v>5</v>
      </c>
      <c r="I37" s="16">
        <v>2</v>
      </c>
      <c r="J37" s="16">
        <v>61</v>
      </c>
      <c r="K37" s="16">
        <v>95</v>
      </c>
      <c r="L37" s="16">
        <v>50</v>
      </c>
      <c r="M37" s="16">
        <v>129</v>
      </c>
      <c r="N37" s="16">
        <v>0</v>
      </c>
      <c r="O37" s="16">
        <v>0</v>
      </c>
      <c r="P37" s="10">
        <v>1.1579999999999999</v>
      </c>
      <c r="Q37" s="10">
        <v>0.68700000000000006</v>
      </c>
      <c r="R37" s="16">
        <v>139</v>
      </c>
      <c r="S37" s="16">
        <v>408</v>
      </c>
      <c r="T37" s="16">
        <v>0</v>
      </c>
      <c r="U37" s="16">
        <v>0</v>
      </c>
      <c r="V37" s="16">
        <v>2</v>
      </c>
      <c r="W37" s="16">
        <v>93</v>
      </c>
      <c r="X37" s="16">
        <v>26</v>
      </c>
      <c r="Y37" s="16">
        <v>1325</v>
      </c>
      <c r="Z37" s="16">
        <v>132</v>
      </c>
      <c r="AA37" s="16">
        <v>48</v>
      </c>
      <c r="AB37" s="16">
        <v>0</v>
      </c>
      <c r="AC37" s="16">
        <v>7</v>
      </c>
      <c r="AD37" s="13">
        <v>0</v>
      </c>
      <c r="AE37" s="16">
        <v>240</v>
      </c>
      <c r="AF37" s="13">
        <v>0</v>
      </c>
      <c r="AG37" s="16">
        <v>75</v>
      </c>
      <c r="AH37" s="16">
        <v>0</v>
      </c>
      <c r="AI37" s="25">
        <v>146</v>
      </c>
      <c r="AJ37" s="25">
        <v>321</v>
      </c>
      <c r="AK37" s="16">
        <v>61</v>
      </c>
      <c r="AL37" s="16">
        <v>525</v>
      </c>
      <c r="AM37" s="16">
        <v>141</v>
      </c>
      <c r="AN37" s="16">
        <v>88</v>
      </c>
      <c r="AO37" s="16">
        <v>65</v>
      </c>
      <c r="AP37" s="13">
        <v>0</v>
      </c>
    </row>
    <row r="38" spans="1:42" ht="14.3" customHeight="1">
      <c r="A38" s="9" t="s">
        <v>206</v>
      </c>
      <c r="B38" s="18">
        <v>42</v>
      </c>
      <c r="C38" s="11">
        <v>0</v>
      </c>
      <c r="D38" s="11">
        <v>0</v>
      </c>
      <c r="E38" s="22">
        <f>C38+D38</f>
        <v>0</v>
      </c>
      <c r="F38" s="22">
        <v>10.6</v>
      </c>
      <c r="G38" s="22">
        <v>0</v>
      </c>
      <c r="H38" s="13">
        <v>0</v>
      </c>
      <c r="I38" s="16">
        <v>0</v>
      </c>
      <c r="J38" s="16">
        <v>0</v>
      </c>
      <c r="K38" s="16">
        <v>0</v>
      </c>
      <c r="L38" s="16">
        <v>0</v>
      </c>
      <c r="M38" s="16">
        <v>0</v>
      </c>
      <c r="N38" s="16">
        <v>0</v>
      </c>
      <c r="O38" s="16">
        <v>0</v>
      </c>
      <c r="P38" s="10">
        <v>0</v>
      </c>
      <c r="Q38" s="10">
        <v>0</v>
      </c>
      <c r="R38" s="16">
        <v>0</v>
      </c>
      <c r="S38" s="16">
        <v>0</v>
      </c>
      <c r="T38" s="16">
        <v>0</v>
      </c>
      <c r="U38" s="16">
        <v>0</v>
      </c>
      <c r="V38" s="16">
        <v>0</v>
      </c>
      <c r="W38" s="16">
        <v>0</v>
      </c>
      <c r="X38" s="16">
        <v>0</v>
      </c>
      <c r="Y38" s="16">
        <v>0</v>
      </c>
      <c r="Z38" s="16">
        <v>0</v>
      </c>
      <c r="AA38" s="16">
        <v>0</v>
      </c>
      <c r="AB38" s="16">
        <v>0</v>
      </c>
      <c r="AC38" s="16">
        <v>0</v>
      </c>
      <c r="AD38" s="13">
        <v>0</v>
      </c>
      <c r="AE38" s="16">
        <v>0</v>
      </c>
      <c r="AF38" s="13">
        <v>0</v>
      </c>
      <c r="AG38" s="16">
        <v>0</v>
      </c>
      <c r="AH38" s="16">
        <v>0</v>
      </c>
      <c r="AI38" s="25">
        <v>0</v>
      </c>
      <c r="AJ38" s="25">
        <v>0</v>
      </c>
      <c r="AK38" s="16">
        <v>0</v>
      </c>
      <c r="AL38" s="16">
        <v>0</v>
      </c>
      <c r="AM38" s="16">
        <v>0</v>
      </c>
      <c r="AN38" s="16">
        <v>0</v>
      </c>
      <c r="AO38" s="16">
        <v>0</v>
      </c>
      <c r="AP38" s="13">
        <v>1</v>
      </c>
    </row>
    <row r="39" spans="1:42" ht="14.3" customHeight="1">
      <c r="A39" s="9" t="s">
        <v>203</v>
      </c>
      <c r="B39" s="18">
        <v>84</v>
      </c>
      <c r="C39" s="11">
        <v>0</v>
      </c>
      <c r="D39" s="11">
        <v>0</v>
      </c>
      <c r="E39" s="22">
        <v>0</v>
      </c>
      <c r="F39" s="22">
        <v>21.2</v>
      </c>
      <c r="G39" s="22">
        <v>0</v>
      </c>
      <c r="H39" s="13">
        <v>0</v>
      </c>
      <c r="I39" s="16">
        <v>0</v>
      </c>
      <c r="J39" s="16">
        <v>0</v>
      </c>
      <c r="K39" s="16">
        <v>0</v>
      </c>
      <c r="L39" s="16">
        <v>0</v>
      </c>
      <c r="M39" s="16">
        <v>0</v>
      </c>
      <c r="N39" s="16">
        <v>0</v>
      </c>
      <c r="O39" s="16">
        <v>0</v>
      </c>
      <c r="P39" s="10">
        <v>0</v>
      </c>
      <c r="Q39" s="10">
        <v>0</v>
      </c>
      <c r="R39" s="16">
        <v>0</v>
      </c>
      <c r="S39" s="16">
        <v>0</v>
      </c>
      <c r="T39" s="16">
        <v>0</v>
      </c>
      <c r="U39" s="16">
        <v>0</v>
      </c>
      <c r="V39" s="16">
        <v>0</v>
      </c>
      <c r="W39" s="16">
        <v>0</v>
      </c>
      <c r="X39" s="16">
        <v>0</v>
      </c>
      <c r="Y39" s="16">
        <v>0</v>
      </c>
      <c r="Z39" s="16">
        <v>0</v>
      </c>
      <c r="AA39" s="16">
        <v>0</v>
      </c>
      <c r="AB39" s="16">
        <v>0</v>
      </c>
      <c r="AC39" s="16">
        <v>0</v>
      </c>
      <c r="AD39" s="13">
        <v>0</v>
      </c>
      <c r="AE39" s="16">
        <v>0</v>
      </c>
      <c r="AF39" s="13">
        <v>0</v>
      </c>
      <c r="AG39" s="16">
        <v>0</v>
      </c>
      <c r="AH39" s="16">
        <v>0</v>
      </c>
      <c r="AI39" s="25">
        <v>0</v>
      </c>
      <c r="AJ39" s="25">
        <v>0</v>
      </c>
      <c r="AK39" s="16">
        <v>0</v>
      </c>
      <c r="AL39" s="16">
        <v>0</v>
      </c>
      <c r="AM39" s="16">
        <v>0</v>
      </c>
      <c r="AN39" s="16">
        <v>0</v>
      </c>
      <c r="AO39" s="16">
        <v>0</v>
      </c>
      <c r="AP39" s="13">
        <v>2</v>
      </c>
    </row>
    <row r="40" spans="1:42" ht="14.3" customHeight="1">
      <c r="A40" s="9" t="s">
        <v>204</v>
      </c>
      <c r="B40" s="18">
        <v>105</v>
      </c>
      <c r="C40" s="11">
        <v>0</v>
      </c>
      <c r="D40" s="11">
        <v>0</v>
      </c>
      <c r="E40" s="22">
        <v>0</v>
      </c>
      <c r="F40" s="22">
        <v>27</v>
      </c>
      <c r="G40" s="22">
        <v>0</v>
      </c>
      <c r="H40" s="13">
        <v>0</v>
      </c>
      <c r="I40" s="16">
        <v>0</v>
      </c>
      <c r="J40" s="16">
        <v>0</v>
      </c>
      <c r="K40" s="16">
        <v>0</v>
      </c>
      <c r="L40" s="16">
        <v>0</v>
      </c>
      <c r="M40" s="16">
        <v>0</v>
      </c>
      <c r="N40" s="16">
        <v>0</v>
      </c>
      <c r="O40" s="16">
        <v>0</v>
      </c>
      <c r="P40" s="10">
        <v>0</v>
      </c>
      <c r="Q40" s="10">
        <v>0</v>
      </c>
      <c r="R40" s="16">
        <v>0</v>
      </c>
      <c r="S40" s="16">
        <v>0</v>
      </c>
      <c r="T40" s="16">
        <v>0</v>
      </c>
      <c r="U40" s="16">
        <v>0</v>
      </c>
      <c r="V40" s="16">
        <v>0</v>
      </c>
      <c r="W40" s="16">
        <v>0</v>
      </c>
      <c r="X40" s="16">
        <v>0</v>
      </c>
      <c r="Y40" s="16">
        <v>0</v>
      </c>
      <c r="Z40" s="16">
        <v>0</v>
      </c>
      <c r="AA40" s="16">
        <v>0</v>
      </c>
      <c r="AB40" s="16">
        <v>0</v>
      </c>
      <c r="AC40" s="16">
        <v>0</v>
      </c>
      <c r="AD40" s="13">
        <v>0</v>
      </c>
      <c r="AE40" s="16">
        <v>0</v>
      </c>
      <c r="AF40" s="13">
        <v>0</v>
      </c>
      <c r="AG40" s="16">
        <v>0</v>
      </c>
      <c r="AH40" s="16">
        <v>0</v>
      </c>
      <c r="AI40" s="25">
        <v>0</v>
      </c>
      <c r="AJ40" s="25">
        <v>0</v>
      </c>
      <c r="AK40" s="16">
        <v>0</v>
      </c>
      <c r="AL40" s="16">
        <v>0</v>
      </c>
      <c r="AM40" s="16">
        <v>0</v>
      </c>
      <c r="AN40" s="16">
        <v>0</v>
      </c>
      <c r="AO40" s="16">
        <v>0</v>
      </c>
      <c r="AP40" s="13">
        <v>2.5</v>
      </c>
    </row>
    <row r="41" spans="1:42" ht="14.3" customHeight="1">
      <c r="A41" s="9" t="s">
        <v>205</v>
      </c>
      <c r="B41" s="18">
        <v>138.6</v>
      </c>
      <c r="C41" s="11">
        <v>0</v>
      </c>
      <c r="D41" s="11">
        <v>0</v>
      </c>
      <c r="E41" s="22">
        <v>0</v>
      </c>
      <c r="F41" s="22">
        <v>34.979999999999997</v>
      </c>
      <c r="G41" s="22">
        <v>0</v>
      </c>
      <c r="H41" s="13">
        <v>0</v>
      </c>
      <c r="I41" s="16">
        <v>0</v>
      </c>
      <c r="J41" s="16">
        <v>0</v>
      </c>
      <c r="K41" s="16">
        <v>0</v>
      </c>
      <c r="L41" s="16">
        <v>0</v>
      </c>
      <c r="M41" s="16">
        <v>0</v>
      </c>
      <c r="N41" s="16">
        <v>0</v>
      </c>
      <c r="O41" s="16">
        <v>0</v>
      </c>
      <c r="P41" s="10">
        <v>0</v>
      </c>
      <c r="Q41" s="10">
        <v>0</v>
      </c>
      <c r="R41" s="16">
        <v>0</v>
      </c>
      <c r="S41" s="16">
        <v>0</v>
      </c>
      <c r="T41" s="16">
        <v>0</v>
      </c>
      <c r="U41" s="16">
        <v>0</v>
      </c>
      <c r="V41" s="16">
        <v>0</v>
      </c>
      <c r="W41" s="16">
        <v>0</v>
      </c>
      <c r="X41" s="16">
        <v>0</v>
      </c>
      <c r="Y41" s="16">
        <v>0</v>
      </c>
      <c r="Z41" s="16">
        <v>0</v>
      </c>
      <c r="AA41" s="16">
        <v>0</v>
      </c>
      <c r="AB41" s="16">
        <v>0</v>
      </c>
      <c r="AC41" s="16">
        <v>0</v>
      </c>
      <c r="AD41" s="13">
        <v>0</v>
      </c>
      <c r="AE41" s="16">
        <v>0</v>
      </c>
      <c r="AF41" s="13">
        <v>0</v>
      </c>
      <c r="AG41" s="16">
        <v>0</v>
      </c>
      <c r="AH41" s="16">
        <v>0</v>
      </c>
      <c r="AI41" s="25">
        <v>0</v>
      </c>
      <c r="AJ41" s="25">
        <v>0</v>
      </c>
      <c r="AK41" s="16">
        <v>0</v>
      </c>
      <c r="AL41" s="16">
        <v>0</v>
      </c>
      <c r="AM41" s="16">
        <v>0</v>
      </c>
      <c r="AN41" s="16">
        <v>0</v>
      </c>
      <c r="AO41" s="16">
        <v>0</v>
      </c>
      <c r="AP41" s="13">
        <v>0.33</v>
      </c>
    </row>
    <row r="42" spans="1:42" ht="14.3" customHeight="1">
      <c r="A42" s="9" t="s">
        <v>160</v>
      </c>
      <c r="B42" s="18">
        <v>123</v>
      </c>
      <c r="C42" s="11">
        <v>0.05</v>
      </c>
      <c r="D42" s="11">
        <v>0.06</v>
      </c>
      <c r="E42" s="22">
        <f>C42+D42</f>
        <v>0.11</v>
      </c>
      <c r="F42" s="22">
        <v>29</v>
      </c>
      <c r="G42" s="22">
        <v>0.1</v>
      </c>
      <c r="H42" s="13">
        <v>0</v>
      </c>
      <c r="I42" s="16">
        <v>3</v>
      </c>
      <c r="J42" s="16">
        <v>50</v>
      </c>
      <c r="K42" s="16">
        <v>18</v>
      </c>
      <c r="L42" s="16">
        <v>5</v>
      </c>
      <c r="M42" s="16">
        <v>8</v>
      </c>
      <c r="N42" s="16">
        <v>10</v>
      </c>
      <c r="O42" s="16">
        <v>5</v>
      </c>
      <c r="P42" s="10">
        <v>0.64800000000000002</v>
      </c>
      <c r="Q42" s="10">
        <v>0.29799999999999999</v>
      </c>
      <c r="R42" s="16">
        <v>150</v>
      </c>
      <c r="S42" s="16">
        <v>70</v>
      </c>
      <c r="T42" s="16">
        <v>50</v>
      </c>
      <c r="U42" s="16">
        <v>5</v>
      </c>
      <c r="V42" s="16">
        <v>18</v>
      </c>
      <c r="W42" s="16">
        <v>15</v>
      </c>
      <c r="X42" s="16">
        <v>10</v>
      </c>
      <c r="Y42" s="16">
        <v>183</v>
      </c>
      <c r="Z42" s="16">
        <v>110</v>
      </c>
      <c r="AA42" s="16">
        <v>35</v>
      </c>
      <c r="AB42" s="16">
        <v>0</v>
      </c>
      <c r="AC42" s="16">
        <v>0</v>
      </c>
      <c r="AD42" s="13">
        <v>0</v>
      </c>
      <c r="AE42" s="16">
        <v>3830</v>
      </c>
      <c r="AF42" s="13">
        <v>0</v>
      </c>
      <c r="AG42" s="16">
        <v>646</v>
      </c>
      <c r="AH42" s="16">
        <v>8</v>
      </c>
      <c r="AI42" s="25">
        <v>10</v>
      </c>
      <c r="AJ42" s="25">
        <v>18</v>
      </c>
      <c r="AK42" s="16">
        <v>5</v>
      </c>
      <c r="AL42" s="16">
        <v>35</v>
      </c>
      <c r="AM42" s="16">
        <v>13</v>
      </c>
      <c r="AN42" s="16">
        <v>5</v>
      </c>
      <c r="AO42" s="16">
        <v>5</v>
      </c>
      <c r="AP42" s="13">
        <v>2.2999999999999998</v>
      </c>
    </row>
    <row r="43" spans="1:42">
      <c r="A43" s="9" t="s">
        <v>164</v>
      </c>
      <c r="B43" s="16">
        <v>37</v>
      </c>
      <c r="C43" s="10">
        <v>1.8</v>
      </c>
      <c r="D43" s="10">
        <v>1.2</v>
      </c>
      <c r="E43" s="23">
        <f t="shared" ref="E43" si="6">C43+D43</f>
        <v>3</v>
      </c>
      <c r="F43" s="13">
        <v>2</v>
      </c>
      <c r="G43" s="13">
        <v>0</v>
      </c>
      <c r="H43" s="13">
        <v>0</v>
      </c>
      <c r="I43" s="16">
        <v>79</v>
      </c>
      <c r="J43" s="16">
        <v>59</v>
      </c>
      <c r="K43" s="16">
        <v>9</v>
      </c>
      <c r="L43" s="16">
        <v>3</v>
      </c>
      <c r="M43" s="16">
        <v>10</v>
      </c>
      <c r="N43" s="16">
        <v>5</v>
      </c>
      <c r="O43" s="16">
        <v>124</v>
      </c>
      <c r="P43" s="10">
        <v>0.25800000000000001</v>
      </c>
      <c r="Q43" s="10">
        <v>8.1000000000000003E-2</v>
      </c>
      <c r="R43" s="16">
        <v>21</v>
      </c>
      <c r="S43" s="16">
        <v>51</v>
      </c>
      <c r="T43" s="16">
        <v>5</v>
      </c>
      <c r="U43" s="16">
        <v>1</v>
      </c>
      <c r="V43" s="16">
        <v>178</v>
      </c>
      <c r="W43" s="16">
        <v>8</v>
      </c>
      <c r="X43" s="16">
        <v>17</v>
      </c>
      <c r="Y43" s="16">
        <v>391</v>
      </c>
      <c r="Z43" s="16">
        <v>42</v>
      </c>
      <c r="AA43" s="16">
        <v>19</v>
      </c>
      <c r="AB43" s="16">
        <v>0</v>
      </c>
      <c r="AC43" s="16">
        <v>2</v>
      </c>
      <c r="AD43" s="13">
        <v>0</v>
      </c>
      <c r="AE43" s="16">
        <v>1363</v>
      </c>
      <c r="AF43" s="13">
        <v>0</v>
      </c>
      <c r="AG43" s="16">
        <v>332</v>
      </c>
      <c r="AH43" s="16">
        <v>11</v>
      </c>
      <c r="AI43" s="24">
        <v>30</v>
      </c>
      <c r="AJ43" s="24">
        <v>24</v>
      </c>
      <c r="AK43" s="16">
        <v>5</v>
      </c>
      <c r="AL43" s="16">
        <v>93</v>
      </c>
      <c r="AM43" s="16">
        <v>15</v>
      </c>
      <c r="AN43" s="16">
        <v>9</v>
      </c>
      <c r="AO43" s="16">
        <v>5</v>
      </c>
      <c r="AP43" s="13">
        <v>0.2</v>
      </c>
    </row>
    <row r="44" spans="1:42">
      <c r="A44" s="9" t="s">
        <v>208</v>
      </c>
      <c r="B44" s="18">
        <v>113</v>
      </c>
      <c r="C44" s="11">
        <v>0.4</v>
      </c>
      <c r="D44" s="11">
        <v>2.7</v>
      </c>
      <c r="E44" s="22">
        <f t="shared" ref="E44:E85" si="7">C44+D44</f>
        <v>3.1</v>
      </c>
      <c r="F44" s="22">
        <v>7</v>
      </c>
      <c r="G44" s="22">
        <v>13</v>
      </c>
      <c r="H44" s="22">
        <v>0</v>
      </c>
      <c r="I44" s="18">
        <v>212.5</v>
      </c>
      <c r="J44" s="18">
        <v>297.5</v>
      </c>
      <c r="K44" s="18">
        <v>218</v>
      </c>
      <c r="L44" s="18">
        <v>35.5</v>
      </c>
      <c r="M44" s="18">
        <v>239</v>
      </c>
      <c r="N44" s="18">
        <v>0</v>
      </c>
      <c r="O44" s="18">
        <v>0</v>
      </c>
      <c r="P44" s="11">
        <v>5.5</v>
      </c>
      <c r="Q44" s="11">
        <v>1.75</v>
      </c>
      <c r="R44" s="18">
        <v>0.5</v>
      </c>
      <c r="S44" s="18">
        <v>0.5</v>
      </c>
      <c r="T44" s="18">
        <v>0</v>
      </c>
      <c r="U44" s="18">
        <v>53</v>
      </c>
      <c r="V44" s="18">
        <v>173</v>
      </c>
      <c r="W44" s="18">
        <v>300</v>
      </c>
      <c r="X44" s="18">
        <v>450</v>
      </c>
      <c r="Y44" s="18">
        <v>4400</v>
      </c>
      <c r="Z44" s="18">
        <v>1300</v>
      </c>
      <c r="AA44" s="18">
        <v>450</v>
      </c>
      <c r="AB44" s="18">
        <v>5.5</v>
      </c>
      <c r="AC44" s="18">
        <v>58.5</v>
      </c>
      <c r="AD44" s="22">
        <v>0.45</v>
      </c>
      <c r="AE44" s="18">
        <v>12000</v>
      </c>
      <c r="AF44" s="22">
        <v>0.8</v>
      </c>
      <c r="AG44" s="18">
        <v>4450</v>
      </c>
      <c r="AH44" s="18">
        <v>0</v>
      </c>
      <c r="AI44" s="18">
        <v>0</v>
      </c>
      <c r="AJ44" s="18">
        <v>0</v>
      </c>
      <c r="AK44" s="18">
        <v>0</v>
      </c>
      <c r="AL44" s="18">
        <v>0</v>
      </c>
      <c r="AM44" s="18">
        <v>0</v>
      </c>
      <c r="AN44" s="18">
        <v>0</v>
      </c>
      <c r="AO44" s="18">
        <v>0</v>
      </c>
      <c r="AP44" s="18">
        <v>0</v>
      </c>
    </row>
    <row r="45" spans="1:42" ht="14.3" customHeight="1">
      <c r="A45" t="s">
        <v>117</v>
      </c>
      <c r="B45" s="18">
        <v>226</v>
      </c>
      <c r="C45" s="11">
        <v>0.8</v>
      </c>
      <c r="D45" s="11">
        <v>5.4</v>
      </c>
      <c r="E45" s="22">
        <f t="shared" si="7"/>
        <v>6.2</v>
      </c>
      <c r="F45" s="22">
        <v>14</v>
      </c>
      <c r="G45" s="22">
        <v>26</v>
      </c>
      <c r="H45" s="22">
        <v>0</v>
      </c>
      <c r="I45" s="18">
        <v>425</v>
      </c>
      <c r="J45" s="18">
        <v>595</v>
      </c>
      <c r="K45" s="18">
        <v>436</v>
      </c>
      <c r="L45" s="18">
        <v>71</v>
      </c>
      <c r="M45" s="18">
        <v>478</v>
      </c>
      <c r="N45" s="18">
        <v>0</v>
      </c>
      <c r="O45" s="18">
        <v>0</v>
      </c>
      <c r="P45" s="11">
        <v>11</v>
      </c>
      <c r="Q45" s="11">
        <v>3.5</v>
      </c>
      <c r="R45" s="18">
        <v>0.7</v>
      </c>
      <c r="S45" s="18">
        <v>0.9</v>
      </c>
      <c r="T45" s="18">
        <v>0</v>
      </c>
      <c r="U45" s="18">
        <v>106</v>
      </c>
      <c r="V45" s="18">
        <v>346</v>
      </c>
      <c r="W45" s="18">
        <v>600</v>
      </c>
      <c r="X45" s="18">
        <v>900</v>
      </c>
      <c r="Y45" s="18">
        <v>8800</v>
      </c>
      <c r="Z45" s="18">
        <v>2600</v>
      </c>
      <c r="AA45" s="18">
        <v>900</v>
      </c>
      <c r="AB45" s="18">
        <v>11</v>
      </c>
      <c r="AC45" s="18">
        <v>117</v>
      </c>
      <c r="AD45" s="22">
        <v>0.9</v>
      </c>
      <c r="AE45" s="18">
        <v>24000</v>
      </c>
      <c r="AF45" s="22">
        <v>1.6</v>
      </c>
      <c r="AG45" s="18">
        <v>8900</v>
      </c>
      <c r="AH45" s="18">
        <v>0</v>
      </c>
      <c r="AI45" s="18">
        <v>0</v>
      </c>
      <c r="AJ45" s="18">
        <v>0</v>
      </c>
      <c r="AK45" s="18">
        <v>0</v>
      </c>
      <c r="AL45" s="18">
        <v>0</v>
      </c>
      <c r="AM45" s="18">
        <v>0</v>
      </c>
      <c r="AN45" s="18">
        <v>0</v>
      </c>
      <c r="AO45" s="18">
        <v>0</v>
      </c>
      <c r="AP45" s="18">
        <v>0</v>
      </c>
    </row>
    <row r="46" spans="1:42" ht="14.3" customHeight="1">
      <c r="A46" t="s">
        <v>197</v>
      </c>
      <c r="B46" s="16">
        <v>312</v>
      </c>
      <c r="C46" s="10">
        <v>11.1</v>
      </c>
      <c r="D46" s="10">
        <v>8</v>
      </c>
      <c r="E46" s="23">
        <f t="shared" si="7"/>
        <v>19.100000000000001</v>
      </c>
      <c r="F46" s="13">
        <v>31</v>
      </c>
      <c r="G46" s="13">
        <v>4</v>
      </c>
      <c r="H46" s="13">
        <v>2</v>
      </c>
      <c r="I46" s="16">
        <v>75</v>
      </c>
      <c r="J46" s="16">
        <v>139</v>
      </c>
      <c r="K46" s="16">
        <v>42</v>
      </c>
      <c r="L46" s="16">
        <v>22</v>
      </c>
      <c r="M46" s="16">
        <v>105</v>
      </c>
      <c r="N46" s="16">
        <v>48</v>
      </c>
      <c r="O46" s="16">
        <v>70</v>
      </c>
      <c r="P46" s="10">
        <v>1.0429999999999999</v>
      </c>
      <c r="Q46" s="10">
        <v>0.621</v>
      </c>
      <c r="R46" s="16">
        <v>198</v>
      </c>
      <c r="S46" s="16">
        <v>198</v>
      </c>
      <c r="T46" s="16">
        <v>52</v>
      </c>
      <c r="U46" s="16">
        <v>4</v>
      </c>
      <c r="V46" s="16">
        <v>434</v>
      </c>
      <c r="W46" s="16">
        <v>28</v>
      </c>
      <c r="X46" s="16">
        <v>77</v>
      </c>
      <c r="Y46" s="16">
        <v>1319</v>
      </c>
      <c r="Z46" s="16">
        <v>246</v>
      </c>
      <c r="AA46" s="16">
        <v>42</v>
      </c>
      <c r="AB46" s="16">
        <v>4</v>
      </c>
      <c r="AC46" s="16">
        <v>6</v>
      </c>
      <c r="AD46" s="13">
        <v>0</v>
      </c>
      <c r="AE46" s="16">
        <v>614</v>
      </c>
      <c r="AF46" s="13">
        <v>1</v>
      </c>
      <c r="AG46" s="16">
        <v>1346</v>
      </c>
      <c r="AH46" s="16">
        <v>21</v>
      </c>
      <c r="AI46" s="25">
        <v>178</v>
      </c>
      <c r="AJ46" s="25">
        <v>194</v>
      </c>
      <c r="AK46" s="16">
        <v>75</v>
      </c>
      <c r="AL46" s="16">
        <v>838</v>
      </c>
      <c r="AM46" s="16">
        <v>131</v>
      </c>
      <c r="AN46" s="16">
        <v>84</v>
      </c>
      <c r="AO46" s="16">
        <v>50</v>
      </c>
      <c r="AP46" s="13">
        <v>3</v>
      </c>
    </row>
    <row r="47" spans="1:42" ht="14.3" customHeight="1">
      <c r="A47" t="s">
        <v>364</v>
      </c>
      <c r="B47" s="16">
        <v>600</v>
      </c>
      <c r="C47" s="10">
        <v>10</v>
      </c>
      <c r="D47" s="10">
        <v>10</v>
      </c>
      <c r="E47" s="23">
        <f t="shared" si="7"/>
        <v>20</v>
      </c>
      <c r="F47" s="13">
        <v>1</v>
      </c>
      <c r="G47" s="13">
        <v>38</v>
      </c>
      <c r="H47" s="13">
        <v>5</v>
      </c>
      <c r="I47" s="16">
        <v>437</v>
      </c>
      <c r="J47" s="16">
        <v>842</v>
      </c>
      <c r="K47" s="16">
        <v>58</v>
      </c>
      <c r="L47" s="16">
        <v>63</v>
      </c>
      <c r="M47" s="16">
        <v>478</v>
      </c>
      <c r="N47" s="16">
        <v>397</v>
      </c>
      <c r="O47" s="16">
        <v>649</v>
      </c>
      <c r="P47" s="10">
        <v>6.0330000000000004</v>
      </c>
      <c r="Q47" s="10">
        <v>10.27</v>
      </c>
      <c r="R47" s="16">
        <v>356</v>
      </c>
      <c r="S47" s="16">
        <v>448</v>
      </c>
      <c r="T47" s="16">
        <v>144</v>
      </c>
      <c r="U47" s="16">
        <v>10</v>
      </c>
      <c r="V47" s="16">
        <v>3738</v>
      </c>
      <c r="W47" s="16">
        <v>307</v>
      </c>
      <c r="X47" s="16">
        <v>467</v>
      </c>
      <c r="Y47" s="16">
        <v>26785</v>
      </c>
      <c r="Z47" s="16">
        <v>1709</v>
      </c>
      <c r="AA47" s="16">
        <v>426</v>
      </c>
      <c r="AB47" s="16">
        <v>10</v>
      </c>
      <c r="AC47" s="16">
        <v>30</v>
      </c>
      <c r="AD47" s="13">
        <v>9</v>
      </c>
      <c r="AE47" s="16">
        <v>47586</v>
      </c>
      <c r="AF47" s="13">
        <v>0</v>
      </c>
      <c r="AG47" s="16">
        <v>4245</v>
      </c>
      <c r="AH47" s="16">
        <v>141</v>
      </c>
      <c r="AI47" s="24">
        <v>3527</v>
      </c>
      <c r="AJ47" s="24">
        <v>2734</v>
      </c>
      <c r="AK47" s="16">
        <v>462</v>
      </c>
      <c r="AL47" s="16">
        <v>6663</v>
      </c>
      <c r="AM47" s="16">
        <v>1811</v>
      </c>
      <c r="AN47" s="16">
        <v>1021</v>
      </c>
      <c r="AO47" s="16">
        <v>458</v>
      </c>
      <c r="AP47" s="13">
        <v>0.6</v>
      </c>
    </row>
    <row r="48" spans="1:42" ht="14.3" customHeight="1">
      <c r="A48" s="9" t="s">
        <v>151</v>
      </c>
      <c r="B48" s="18">
        <v>101</v>
      </c>
      <c r="C48" s="11">
        <v>3.5</v>
      </c>
      <c r="D48" s="11">
        <v>2.6</v>
      </c>
      <c r="E48" s="22">
        <f t="shared" si="7"/>
        <v>6.1</v>
      </c>
      <c r="F48" s="22">
        <v>10.199999999999999</v>
      </c>
      <c r="G48" s="22">
        <v>1.1000000000000001</v>
      </c>
      <c r="H48" s="13">
        <v>0</v>
      </c>
      <c r="I48" s="16">
        <v>0</v>
      </c>
      <c r="J48" s="16">
        <v>0</v>
      </c>
      <c r="K48" s="16">
        <v>0</v>
      </c>
      <c r="L48" s="16">
        <v>0</v>
      </c>
      <c r="M48" s="16">
        <v>0</v>
      </c>
      <c r="N48" s="16">
        <v>0</v>
      </c>
      <c r="O48" s="16">
        <v>0</v>
      </c>
      <c r="P48" s="10">
        <v>0</v>
      </c>
      <c r="Q48" s="10">
        <v>0</v>
      </c>
      <c r="R48" s="16">
        <v>0</v>
      </c>
      <c r="S48" s="16">
        <v>0</v>
      </c>
      <c r="T48" s="16">
        <v>0</v>
      </c>
      <c r="U48" s="16">
        <v>0</v>
      </c>
      <c r="V48" s="16">
        <v>0</v>
      </c>
      <c r="W48" s="16">
        <v>0</v>
      </c>
      <c r="X48" s="16">
        <v>0</v>
      </c>
      <c r="Y48" s="16">
        <v>0</v>
      </c>
      <c r="Z48" s="16">
        <v>0</v>
      </c>
      <c r="AA48" s="16">
        <v>0</v>
      </c>
      <c r="AB48" s="16">
        <v>0</v>
      </c>
      <c r="AC48" s="16">
        <v>0</v>
      </c>
      <c r="AD48" s="13">
        <v>0</v>
      </c>
      <c r="AE48" s="16">
        <v>0</v>
      </c>
      <c r="AF48" s="13">
        <v>0</v>
      </c>
      <c r="AG48" s="16">
        <v>0</v>
      </c>
      <c r="AH48" s="16">
        <v>0</v>
      </c>
      <c r="AI48" s="16">
        <v>0</v>
      </c>
      <c r="AJ48" s="16">
        <v>0</v>
      </c>
      <c r="AK48" s="16">
        <v>0</v>
      </c>
      <c r="AL48" s="16">
        <v>0</v>
      </c>
      <c r="AM48" s="16">
        <v>0</v>
      </c>
      <c r="AN48" s="16">
        <v>0</v>
      </c>
      <c r="AO48" s="16">
        <v>0</v>
      </c>
      <c r="AP48" s="13">
        <v>1</v>
      </c>
    </row>
    <row r="49" spans="1:42">
      <c r="A49" s="9" t="s">
        <v>144</v>
      </c>
      <c r="B49" s="16">
        <f>B50*2</f>
        <v>170</v>
      </c>
      <c r="C49" s="10">
        <f>C50*2</f>
        <v>3.6</v>
      </c>
      <c r="D49" s="10">
        <f>D50*2</f>
        <v>8.6</v>
      </c>
      <c r="E49" s="23">
        <f t="shared" si="7"/>
        <v>12.2</v>
      </c>
      <c r="F49" s="13">
        <f t="shared" ref="F49:Z49" si="8">F50*2</f>
        <v>0</v>
      </c>
      <c r="G49" s="13">
        <f t="shared" si="8"/>
        <v>14</v>
      </c>
      <c r="H49" s="13">
        <f t="shared" si="8"/>
        <v>0</v>
      </c>
      <c r="I49" s="16">
        <f t="shared" si="8"/>
        <v>222</v>
      </c>
      <c r="J49" s="16">
        <f t="shared" si="8"/>
        <v>106</v>
      </c>
      <c r="K49" s="16">
        <f t="shared" si="8"/>
        <v>60</v>
      </c>
      <c r="L49" s="16">
        <f t="shared" si="8"/>
        <v>12</v>
      </c>
      <c r="M49" s="16">
        <f t="shared" si="8"/>
        <v>230</v>
      </c>
      <c r="N49" s="16">
        <f t="shared" si="8"/>
        <v>188</v>
      </c>
      <c r="O49" s="16">
        <f t="shared" si="8"/>
        <v>318</v>
      </c>
      <c r="P49" s="10">
        <f t="shared" si="8"/>
        <v>1.728</v>
      </c>
      <c r="Q49" s="10">
        <f t="shared" si="8"/>
        <v>1.48</v>
      </c>
      <c r="R49" s="16">
        <f t="shared" si="8"/>
        <v>138</v>
      </c>
      <c r="S49" s="16">
        <f t="shared" si="8"/>
        <v>34</v>
      </c>
      <c r="T49" s="16">
        <f t="shared" si="8"/>
        <v>116</v>
      </c>
      <c r="U49" s="16">
        <f t="shared" si="8"/>
        <v>12</v>
      </c>
      <c r="V49" s="16">
        <f t="shared" si="8"/>
        <v>620</v>
      </c>
      <c r="W49" s="16">
        <f t="shared" si="8"/>
        <v>78</v>
      </c>
      <c r="X49" s="16">
        <f t="shared" si="8"/>
        <v>238</v>
      </c>
      <c r="Y49" s="16">
        <f t="shared" si="8"/>
        <v>3444</v>
      </c>
      <c r="Z49" s="16">
        <f t="shared" si="8"/>
        <v>1404</v>
      </c>
      <c r="AA49" s="16">
        <v>106</v>
      </c>
      <c r="AB49" s="16">
        <f t="shared" ref="AB49:AJ49" si="9">AB50*2</f>
        <v>22</v>
      </c>
      <c r="AC49" s="16">
        <f t="shared" si="9"/>
        <v>58</v>
      </c>
      <c r="AD49" s="13">
        <f t="shared" si="9"/>
        <v>2</v>
      </c>
      <c r="AE49" s="16">
        <f t="shared" si="9"/>
        <v>0</v>
      </c>
      <c r="AF49" s="13">
        <f t="shared" si="9"/>
        <v>4</v>
      </c>
      <c r="AG49" s="16">
        <f t="shared" si="9"/>
        <v>4324</v>
      </c>
      <c r="AH49" s="16">
        <f t="shared" si="9"/>
        <v>50</v>
      </c>
      <c r="AI49" s="25">
        <f t="shared" si="9"/>
        <v>806</v>
      </c>
      <c r="AJ49" s="25">
        <f t="shared" si="9"/>
        <v>906</v>
      </c>
      <c r="AK49" s="16">
        <v>312</v>
      </c>
      <c r="AL49" s="16">
        <v>1698</v>
      </c>
      <c r="AM49" s="16">
        <v>438</v>
      </c>
      <c r="AN49" s="16">
        <v>424</v>
      </c>
      <c r="AO49" s="16">
        <v>198</v>
      </c>
      <c r="AP49" s="13">
        <v>0</v>
      </c>
    </row>
    <row r="50" spans="1:42">
      <c r="A50" s="9" t="s">
        <v>111</v>
      </c>
      <c r="B50" s="16">
        <v>85</v>
      </c>
      <c r="C50" s="10">
        <v>1.8</v>
      </c>
      <c r="D50" s="10">
        <v>4.3</v>
      </c>
      <c r="E50" s="23">
        <f t="shared" si="7"/>
        <v>6.1</v>
      </c>
      <c r="F50" s="13">
        <v>0</v>
      </c>
      <c r="G50" s="13">
        <v>7</v>
      </c>
      <c r="H50" s="13">
        <v>0</v>
      </c>
      <c r="I50" s="16">
        <v>111</v>
      </c>
      <c r="J50" s="16">
        <v>53</v>
      </c>
      <c r="K50" s="16">
        <v>30</v>
      </c>
      <c r="L50" s="16">
        <v>6</v>
      </c>
      <c r="M50" s="16">
        <v>115</v>
      </c>
      <c r="N50" s="16">
        <v>94</v>
      </c>
      <c r="O50" s="16">
        <v>159</v>
      </c>
      <c r="P50" s="10">
        <v>0.86399999999999999</v>
      </c>
      <c r="Q50" s="10">
        <v>0.74</v>
      </c>
      <c r="R50" s="16">
        <v>69</v>
      </c>
      <c r="S50" s="16">
        <v>17</v>
      </c>
      <c r="T50" s="16">
        <v>58</v>
      </c>
      <c r="U50" s="16">
        <v>6</v>
      </c>
      <c r="V50" s="16">
        <v>310</v>
      </c>
      <c r="W50" s="16">
        <v>39</v>
      </c>
      <c r="X50" s="16">
        <v>119</v>
      </c>
      <c r="Y50" s="16">
        <v>1722</v>
      </c>
      <c r="Z50" s="16">
        <v>702</v>
      </c>
      <c r="AA50" s="16">
        <v>53</v>
      </c>
      <c r="AB50" s="16">
        <v>11</v>
      </c>
      <c r="AC50" s="16">
        <v>29</v>
      </c>
      <c r="AD50" s="13">
        <v>1</v>
      </c>
      <c r="AE50" s="16">
        <v>0</v>
      </c>
      <c r="AF50" s="13">
        <v>2</v>
      </c>
      <c r="AG50" s="16">
        <v>2162</v>
      </c>
      <c r="AH50" s="16">
        <v>25</v>
      </c>
      <c r="AI50" s="25">
        <v>403</v>
      </c>
      <c r="AJ50" s="25">
        <v>453</v>
      </c>
      <c r="AK50" s="16">
        <v>156</v>
      </c>
      <c r="AL50" s="16">
        <v>849</v>
      </c>
      <c r="AM50" s="16">
        <v>219</v>
      </c>
      <c r="AN50" s="16">
        <v>212</v>
      </c>
      <c r="AO50" s="16">
        <v>99</v>
      </c>
      <c r="AP50" s="13">
        <v>0</v>
      </c>
    </row>
    <row r="51" spans="1:42">
      <c r="A51" s="9" t="s">
        <v>112</v>
      </c>
      <c r="B51" s="16">
        <v>92</v>
      </c>
      <c r="C51" s="10">
        <v>2</v>
      </c>
      <c r="D51" s="10">
        <v>4.7</v>
      </c>
      <c r="E51" s="23">
        <f t="shared" si="7"/>
        <v>6.7</v>
      </c>
      <c r="F51" s="13">
        <v>0</v>
      </c>
      <c r="G51" s="13">
        <v>8</v>
      </c>
      <c r="H51" s="13">
        <v>0</v>
      </c>
      <c r="I51" s="16">
        <v>121</v>
      </c>
      <c r="J51" s="16">
        <v>58</v>
      </c>
      <c r="K51" s="16">
        <v>32</v>
      </c>
      <c r="L51" s="16">
        <v>6</v>
      </c>
      <c r="M51" s="16">
        <v>123</v>
      </c>
      <c r="N51" s="16">
        <v>103</v>
      </c>
      <c r="O51" s="16">
        <v>173</v>
      </c>
      <c r="P51" s="10">
        <v>0.94199999999999995</v>
      </c>
      <c r="Q51" s="10">
        <v>0.80800000000000005</v>
      </c>
      <c r="R51" s="16">
        <v>76</v>
      </c>
      <c r="S51" s="16">
        <v>18</v>
      </c>
      <c r="T51" s="16">
        <v>63</v>
      </c>
      <c r="U51" s="16">
        <v>6</v>
      </c>
      <c r="V51" s="16">
        <v>339</v>
      </c>
      <c r="W51" s="16">
        <v>42</v>
      </c>
      <c r="X51" s="16">
        <v>130</v>
      </c>
      <c r="Y51" s="16">
        <v>1880</v>
      </c>
      <c r="Z51" s="16">
        <v>766</v>
      </c>
      <c r="AA51" s="16">
        <v>58</v>
      </c>
      <c r="AB51" s="16">
        <v>12</v>
      </c>
      <c r="AC51" s="16">
        <v>31</v>
      </c>
      <c r="AD51" s="13">
        <v>1</v>
      </c>
      <c r="AE51" s="16">
        <v>0</v>
      </c>
      <c r="AF51" s="13">
        <v>2</v>
      </c>
      <c r="AG51" s="16">
        <v>2359</v>
      </c>
      <c r="AH51" s="16">
        <v>28</v>
      </c>
      <c r="AI51" s="25">
        <v>440</v>
      </c>
      <c r="AJ51" s="25">
        <v>494</v>
      </c>
      <c r="AK51" s="16">
        <v>170</v>
      </c>
      <c r="AL51" s="16">
        <v>926</v>
      </c>
      <c r="AM51" s="16">
        <v>239</v>
      </c>
      <c r="AN51" s="16">
        <v>232</v>
      </c>
      <c r="AO51" s="16">
        <v>108</v>
      </c>
      <c r="AP51" s="13">
        <v>0</v>
      </c>
    </row>
    <row r="52" spans="1:42">
      <c r="A52" s="9" t="s">
        <v>113</v>
      </c>
      <c r="B52" s="16">
        <v>100</v>
      </c>
      <c r="C52" s="10">
        <v>2.2000000000000002</v>
      </c>
      <c r="D52" s="10">
        <v>5.0999999999999996</v>
      </c>
      <c r="E52" s="23">
        <f t="shared" si="7"/>
        <v>7.3</v>
      </c>
      <c r="F52" s="13">
        <v>0</v>
      </c>
      <c r="G52" s="13">
        <v>8</v>
      </c>
      <c r="H52" s="13">
        <v>0</v>
      </c>
      <c r="I52" s="16">
        <v>131</v>
      </c>
      <c r="J52" s="16">
        <v>62</v>
      </c>
      <c r="K52" s="16">
        <v>35</v>
      </c>
      <c r="L52" s="16">
        <v>7</v>
      </c>
      <c r="M52" s="16">
        <v>133</v>
      </c>
      <c r="N52" s="16">
        <v>111</v>
      </c>
      <c r="O52" s="16">
        <v>188</v>
      </c>
      <c r="P52" s="10">
        <v>1.0209999999999999</v>
      </c>
      <c r="Q52" s="10">
        <v>0.875</v>
      </c>
      <c r="R52" s="16">
        <v>82</v>
      </c>
      <c r="S52" s="16">
        <v>20</v>
      </c>
      <c r="T52" s="16">
        <v>68</v>
      </c>
      <c r="U52" s="16">
        <v>7</v>
      </c>
      <c r="V52" s="16">
        <v>367</v>
      </c>
      <c r="W52" s="16">
        <v>46</v>
      </c>
      <c r="X52" s="16">
        <v>140</v>
      </c>
      <c r="Y52" s="16">
        <v>2036</v>
      </c>
      <c r="Z52" s="16">
        <v>829</v>
      </c>
      <c r="AA52" s="16">
        <v>62</v>
      </c>
      <c r="AB52" s="16">
        <v>13</v>
      </c>
      <c r="AC52" s="16">
        <v>34</v>
      </c>
      <c r="AD52" s="13">
        <v>1</v>
      </c>
      <c r="AE52" s="16">
        <v>0</v>
      </c>
      <c r="AF52" s="13">
        <v>2</v>
      </c>
      <c r="AG52" s="16">
        <v>2555</v>
      </c>
      <c r="AH52" s="16">
        <v>30</v>
      </c>
      <c r="AI52" s="25">
        <v>476</v>
      </c>
      <c r="AJ52" s="25">
        <v>535</v>
      </c>
      <c r="AK52" s="16">
        <v>184</v>
      </c>
      <c r="AL52" s="16">
        <v>1003</v>
      </c>
      <c r="AM52" s="16">
        <v>259</v>
      </c>
      <c r="AN52" s="16">
        <v>251</v>
      </c>
      <c r="AO52" s="16">
        <v>117</v>
      </c>
      <c r="AP52" s="13">
        <v>0</v>
      </c>
    </row>
    <row r="53" spans="1:42">
      <c r="A53" s="9" t="s">
        <v>390</v>
      </c>
      <c r="B53" s="18">
        <v>89</v>
      </c>
      <c r="C53" s="11">
        <v>0.55000000000000004</v>
      </c>
      <c r="D53" s="11">
        <v>3.35</v>
      </c>
      <c r="E53" s="22">
        <f t="shared" si="7"/>
        <v>3.9000000000000004</v>
      </c>
      <c r="F53" s="22">
        <v>3.7</v>
      </c>
      <c r="G53" s="22">
        <v>8</v>
      </c>
      <c r="H53" s="22">
        <v>3.6</v>
      </c>
      <c r="I53" s="16">
        <v>141.5</v>
      </c>
      <c r="J53" s="16">
        <v>40.5</v>
      </c>
      <c r="K53" s="16">
        <v>10.5</v>
      </c>
      <c r="L53" s="16">
        <v>4</v>
      </c>
      <c r="M53" s="16">
        <v>34.5</v>
      </c>
      <c r="N53" s="16">
        <v>23.5</v>
      </c>
      <c r="O53" s="16">
        <v>229</v>
      </c>
      <c r="P53" s="10">
        <v>0.375</v>
      </c>
      <c r="Q53" s="10">
        <v>0.32</v>
      </c>
      <c r="R53" s="16">
        <v>61</v>
      </c>
      <c r="S53" s="16">
        <v>171.5</v>
      </c>
      <c r="T53" s="16">
        <v>13.5</v>
      </c>
      <c r="U53" s="16">
        <v>1</v>
      </c>
      <c r="V53" s="16">
        <v>18.5</v>
      </c>
      <c r="W53" s="16">
        <v>30</v>
      </c>
      <c r="X53" s="16">
        <v>40.5</v>
      </c>
      <c r="Y53" s="16">
        <v>877</v>
      </c>
      <c r="Z53" s="16">
        <v>103.5</v>
      </c>
      <c r="AA53" s="16">
        <v>23</v>
      </c>
      <c r="AB53" s="16">
        <v>1</v>
      </c>
      <c r="AC53" s="16">
        <v>8</v>
      </c>
      <c r="AD53" s="13">
        <v>0</v>
      </c>
      <c r="AE53" s="16">
        <v>42.5</v>
      </c>
      <c r="AF53" s="13">
        <v>0</v>
      </c>
      <c r="AG53" s="16">
        <v>288.5</v>
      </c>
      <c r="AH53" s="16">
        <v>3</v>
      </c>
      <c r="AI53" s="25">
        <v>126</v>
      </c>
      <c r="AJ53" s="25">
        <v>172</v>
      </c>
      <c r="AK53" s="16">
        <v>97</v>
      </c>
      <c r="AL53" s="16">
        <v>1503</v>
      </c>
      <c r="AM53" s="16">
        <v>176</v>
      </c>
      <c r="AN53" s="16">
        <v>72</v>
      </c>
      <c r="AO53" s="16">
        <v>49</v>
      </c>
      <c r="AP53" s="13">
        <v>1.3</v>
      </c>
    </row>
    <row r="54" spans="1:42">
      <c r="A54" s="9" t="s">
        <v>389</v>
      </c>
      <c r="B54" s="18">
        <v>179</v>
      </c>
      <c r="C54" s="11">
        <v>1.1000000000000001</v>
      </c>
      <c r="D54" s="11">
        <v>6.7</v>
      </c>
      <c r="E54" s="22">
        <f t="shared" si="7"/>
        <v>7.8000000000000007</v>
      </c>
      <c r="F54" s="22">
        <v>7.4</v>
      </c>
      <c r="G54" s="22">
        <v>16</v>
      </c>
      <c r="H54" s="22">
        <v>7.2</v>
      </c>
      <c r="I54" s="16">
        <v>283</v>
      </c>
      <c r="J54" s="16">
        <v>81</v>
      </c>
      <c r="K54" s="16">
        <v>21</v>
      </c>
      <c r="L54" s="16">
        <v>8</v>
      </c>
      <c r="M54" s="16">
        <v>69</v>
      </c>
      <c r="N54" s="16">
        <v>47</v>
      </c>
      <c r="O54" s="16">
        <v>458</v>
      </c>
      <c r="P54" s="10">
        <v>0.751</v>
      </c>
      <c r="Q54" s="10">
        <v>0.63800000000000001</v>
      </c>
      <c r="R54" s="16">
        <v>122</v>
      </c>
      <c r="S54" s="16">
        <v>343</v>
      </c>
      <c r="T54" s="16">
        <v>27</v>
      </c>
      <c r="U54" s="16">
        <v>2</v>
      </c>
      <c r="V54" s="16">
        <v>37</v>
      </c>
      <c r="W54" s="16">
        <v>60</v>
      </c>
      <c r="X54" s="16">
        <v>81</v>
      </c>
      <c r="Y54" s="16">
        <v>1754</v>
      </c>
      <c r="Z54" s="16">
        <v>207</v>
      </c>
      <c r="AA54" s="16">
        <v>46</v>
      </c>
      <c r="AB54" s="16">
        <v>2</v>
      </c>
      <c r="AC54" s="16">
        <v>16</v>
      </c>
      <c r="AD54" s="13">
        <v>0</v>
      </c>
      <c r="AE54" s="16">
        <v>85</v>
      </c>
      <c r="AF54" s="13">
        <v>0</v>
      </c>
      <c r="AG54" s="16">
        <v>577</v>
      </c>
      <c r="AH54" s="16">
        <v>6</v>
      </c>
      <c r="AI54" s="25">
        <v>252</v>
      </c>
      <c r="AJ54" s="25">
        <v>344</v>
      </c>
      <c r="AK54" s="16">
        <v>194</v>
      </c>
      <c r="AL54" s="16">
        <v>3006</v>
      </c>
      <c r="AM54" s="16">
        <v>352</v>
      </c>
      <c r="AN54" s="16">
        <v>144</v>
      </c>
      <c r="AO54" s="16">
        <v>98</v>
      </c>
      <c r="AP54" s="13">
        <v>2.6</v>
      </c>
    </row>
    <row r="55" spans="1:42">
      <c r="A55" s="9" t="s">
        <v>540</v>
      </c>
      <c r="B55" s="18">
        <v>68</v>
      </c>
      <c r="C55" s="11">
        <v>0.3</v>
      </c>
      <c r="D55" s="11">
        <v>0.5</v>
      </c>
      <c r="E55" s="22">
        <f t="shared" si="7"/>
        <v>0.8</v>
      </c>
      <c r="F55" s="22">
        <v>6.5</v>
      </c>
      <c r="G55" s="22">
        <v>5.5</v>
      </c>
      <c r="H55" s="22">
        <v>6.5</v>
      </c>
      <c r="I55" s="16">
        <v>79</v>
      </c>
      <c r="J55" s="16">
        <v>99</v>
      </c>
      <c r="K55" s="16">
        <v>8</v>
      </c>
      <c r="L55" s="16">
        <v>15</v>
      </c>
      <c r="M55" s="16">
        <v>48</v>
      </c>
      <c r="N55" s="16">
        <v>17</v>
      </c>
      <c r="O55" s="16">
        <v>123</v>
      </c>
      <c r="P55" s="10">
        <v>0.60199999999999998</v>
      </c>
      <c r="Q55" s="10">
        <v>0.51600000000000001</v>
      </c>
      <c r="R55" s="16">
        <v>83</v>
      </c>
      <c r="S55" s="16">
        <v>165</v>
      </c>
      <c r="T55" s="16">
        <v>9</v>
      </c>
      <c r="U55" s="16">
        <v>3</v>
      </c>
      <c r="V55" s="16">
        <v>11</v>
      </c>
      <c r="W55" s="16">
        <v>31</v>
      </c>
      <c r="X55" s="16">
        <v>22</v>
      </c>
      <c r="Y55" s="16">
        <v>815</v>
      </c>
      <c r="Z55" s="16">
        <v>88</v>
      </c>
      <c r="AA55" s="16">
        <v>6</v>
      </c>
      <c r="AB55" s="16">
        <v>1</v>
      </c>
      <c r="AC55" s="16">
        <v>13</v>
      </c>
      <c r="AD55" s="13">
        <v>0</v>
      </c>
      <c r="AE55" s="16">
        <v>45</v>
      </c>
      <c r="AF55" s="13">
        <v>0</v>
      </c>
      <c r="AG55" s="16">
        <v>158</v>
      </c>
      <c r="AH55" s="16">
        <v>11</v>
      </c>
      <c r="AI55" s="25">
        <v>196</v>
      </c>
      <c r="AJ55" s="25">
        <v>277</v>
      </c>
      <c r="AK55" s="16">
        <v>34</v>
      </c>
      <c r="AL55" s="16">
        <v>461</v>
      </c>
      <c r="AM55" s="16">
        <v>115</v>
      </c>
      <c r="AN55" s="16">
        <v>29</v>
      </c>
      <c r="AO55" s="16">
        <v>26</v>
      </c>
      <c r="AP55" s="13">
        <v>0.4</v>
      </c>
    </row>
    <row r="56" spans="1:42">
      <c r="A56" s="9" t="s">
        <v>546</v>
      </c>
      <c r="B56" s="18">
        <v>78.199999999999989</v>
      </c>
      <c r="C56" s="11">
        <v>0.34499999999999997</v>
      </c>
      <c r="D56" s="11">
        <v>0.57499999999999996</v>
      </c>
      <c r="E56" s="22">
        <v>0.91999999999999993</v>
      </c>
      <c r="F56" s="22">
        <v>7.4749999999999996</v>
      </c>
      <c r="G56" s="22">
        <v>6.3249999999999993</v>
      </c>
      <c r="H56" s="22">
        <v>7.4749999999999996</v>
      </c>
      <c r="I56" s="16">
        <v>90.85</v>
      </c>
      <c r="J56" s="16">
        <v>113.85</v>
      </c>
      <c r="K56" s="16">
        <v>9.1999999999999993</v>
      </c>
      <c r="L56" s="16">
        <v>17.25</v>
      </c>
      <c r="M56" s="16">
        <v>55.199999999999996</v>
      </c>
      <c r="N56" s="16">
        <v>19.549999999999997</v>
      </c>
      <c r="O56" s="16">
        <v>141.44999999999999</v>
      </c>
      <c r="P56" s="10">
        <v>0.69229999999999992</v>
      </c>
      <c r="Q56" s="10">
        <v>0.59339999999999993</v>
      </c>
      <c r="R56" s="16">
        <v>95.449999999999989</v>
      </c>
      <c r="S56" s="16">
        <v>189.74999999999997</v>
      </c>
      <c r="T56" s="16">
        <v>10.35</v>
      </c>
      <c r="U56" s="16">
        <v>3.4499999999999997</v>
      </c>
      <c r="V56" s="16">
        <v>12.649999999999999</v>
      </c>
      <c r="W56" s="16">
        <v>35.65</v>
      </c>
      <c r="X56" s="16">
        <v>25.299999999999997</v>
      </c>
      <c r="Y56" s="16">
        <v>937.24999999999989</v>
      </c>
      <c r="Z56" s="16">
        <v>101.19999999999999</v>
      </c>
      <c r="AA56" s="16">
        <v>6.8999999999999995</v>
      </c>
      <c r="AB56" s="16">
        <v>1.1499999999999999</v>
      </c>
      <c r="AC56" s="16">
        <v>14.95</v>
      </c>
      <c r="AD56" s="13">
        <v>0</v>
      </c>
      <c r="AE56" s="16">
        <v>51.749999999999993</v>
      </c>
      <c r="AF56" s="13">
        <v>0</v>
      </c>
      <c r="AG56" s="16">
        <v>181.7</v>
      </c>
      <c r="AH56" s="16">
        <v>12.649999999999999</v>
      </c>
      <c r="AI56" s="25">
        <v>225.39999999999998</v>
      </c>
      <c r="AJ56" s="25">
        <v>318.54999999999995</v>
      </c>
      <c r="AK56" s="16">
        <v>39.099999999999994</v>
      </c>
      <c r="AL56" s="16">
        <v>530.15</v>
      </c>
      <c r="AM56" s="16">
        <v>132.25</v>
      </c>
      <c r="AN56" s="16">
        <v>33.349999999999994</v>
      </c>
      <c r="AO56" s="16">
        <v>29.9</v>
      </c>
      <c r="AP56" s="13">
        <v>0.45999999999999996</v>
      </c>
    </row>
    <row r="57" spans="1:42">
      <c r="A57" s="9" t="s">
        <v>547</v>
      </c>
      <c r="B57" s="18">
        <v>156.39999999999998</v>
      </c>
      <c r="C57" s="11">
        <v>0.69</v>
      </c>
      <c r="D57" s="11">
        <v>1.1499999999999999</v>
      </c>
      <c r="E57" s="22">
        <v>1.8399999999999999</v>
      </c>
      <c r="F57" s="22">
        <v>14.95</v>
      </c>
      <c r="G57" s="22">
        <v>12.649999999999999</v>
      </c>
      <c r="H57" s="22">
        <v>14.95</v>
      </c>
      <c r="I57" s="16">
        <v>181.7</v>
      </c>
      <c r="J57" s="16">
        <v>227.7</v>
      </c>
      <c r="K57" s="16">
        <v>18.399999999999999</v>
      </c>
      <c r="L57" s="16">
        <v>34.5</v>
      </c>
      <c r="M57" s="16">
        <v>110.39999999999999</v>
      </c>
      <c r="N57" s="16">
        <v>39.099999999999994</v>
      </c>
      <c r="O57" s="16">
        <v>282.89999999999998</v>
      </c>
      <c r="P57" s="10">
        <v>1.3845999999999998</v>
      </c>
      <c r="Q57" s="10">
        <v>1.1867999999999999</v>
      </c>
      <c r="R57" s="16">
        <v>190.89999999999998</v>
      </c>
      <c r="S57" s="16">
        <v>379.49999999999994</v>
      </c>
      <c r="T57" s="16">
        <v>20.7</v>
      </c>
      <c r="U57" s="16">
        <v>6.8999999999999995</v>
      </c>
      <c r="V57" s="16">
        <v>25.299999999999997</v>
      </c>
      <c r="W57" s="16">
        <v>71.3</v>
      </c>
      <c r="X57" s="16">
        <v>50.599999999999994</v>
      </c>
      <c r="Y57" s="16">
        <v>1874.4999999999998</v>
      </c>
      <c r="Z57" s="16">
        <v>202.39999999999998</v>
      </c>
      <c r="AA57" s="16">
        <v>13.799999999999999</v>
      </c>
      <c r="AB57" s="16">
        <v>2.2999999999999998</v>
      </c>
      <c r="AC57" s="16">
        <v>29.9</v>
      </c>
      <c r="AD57" s="13">
        <v>0</v>
      </c>
      <c r="AE57" s="16">
        <v>103.49999999999999</v>
      </c>
      <c r="AF57" s="13">
        <v>0</v>
      </c>
      <c r="AG57" s="16">
        <v>363.4</v>
      </c>
      <c r="AH57" s="16">
        <v>25.299999999999997</v>
      </c>
      <c r="AI57" s="25">
        <v>450.79999999999995</v>
      </c>
      <c r="AJ57" s="25">
        <v>637.09999999999991</v>
      </c>
      <c r="AK57" s="16">
        <v>78.199999999999989</v>
      </c>
      <c r="AL57" s="16">
        <v>1060.3</v>
      </c>
      <c r="AM57" s="16">
        <v>264.5</v>
      </c>
      <c r="AN57" s="16">
        <v>66.699999999999989</v>
      </c>
      <c r="AO57" s="16">
        <v>59.8</v>
      </c>
      <c r="AP57" s="13">
        <v>0.91999999999999993</v>
      </c>
    </row>
    <row r="58" spans="1:42">
      <c r="A58" s="9" t="s">
        <v>542</v>
      </c>
      <c r="B58" s="18">
        <v>124</v>
      </c>
      <c r="C58" s="11">
        <v>0.26500000000000001</v>
      </c>
      <c r="D58" s="11">
        <v>0.26500000000000001</v>
      </c>
      <c r="E58" s="22">
        <f t="shared" si="7"/>
        <v>0.53</v>
      </c>
      <c r="F58" s="22">
        <v>19.100000000000001</v>
      </c>
      <c r="G58" s="22">
        <v>5.83</v>
      </c>
      <c r="H58" s="22">
        <v>10.6</v>
      </c>
      <c r="I58" s="16">
        <f t="shared" ref="I58:AP58" si="10">I55*2.65</f>
        <v>209.35</v>
      </c>
      <c r="J58" s="16">
        <f t="shared" si="10"/>
        <v>262.34999999999997</v>
      </c>
      <c r="K58" s="16">
        <f t="shared" si="10"/>
        <v>21.2</v>
      </c>
      <c r="L58" s="16">
        <f t="shared" si="10"/>
        <v>39.75</v>
      </c>
      <c r="M58" s="16">
        <f t="shared" si="10"/>
        <v>127.19999999999999</v>
      </c>
      <c r="N58" s="16">
        <f t="shared" si="10"/>
        <v>45.05</v>
      </c>
      <c r="O58" s="16">
        <f t="shared" si="10"/>
        <v>325.95</v>
      </c>
      <c r="P58" s="10">
        <f t="shared" si="10"/>
        <v>1.5952999999999999</v>
      </c>
      <c r="Q58" s="10">
        <f t="shared" si="10"/>
        <v>1.3673999999999999</v>
      </c>
      <c r="R58" s="16">
        <f t="shared" si="10"/>
        <v>219.95</v>
      </c>
      <c r="S58" s="16">
        <f t="shared" si="10"/>
        <v>437.25</v>
      </c>
      <c r="T58" s="16">
        <f t="shared" si="10"/>
        <v>23.849999999999998</v>
      </c>
      <c r="U58" s="16">
        <f t="shared" si="10"/>
        <v>7.9499999999999993</v>
      </c>
      <c r="V58" s="16">
        <f t="shared" si="10"/>
        <v>29.15</v>
      </c>
      <c r="W58" s="16">
        <f t="shared" si="10"/>
        <v>82.149999999999991</v>
      </c>
      <c r="X58" s="16">
        <f t="shared" si="10"/>
        <v>58.3</v>
      </c>
      <c r="Y58" s="16">
        <f t="shared" si="10"/>
        <v>2159.75</v>
      </c>
      <c r="Z58" s="16">
        <f t="shared" si="10"/>
        <v>233.2</v>
      </c>
      <c r="AA58" s="16">
        <f t="shared" si="10"/>
        <v>15.899999999999999</v>
      </c>
      <c r="AB58" s="16">
        <f t="shared" si="10"/>
        <v>2.65</v>
      </c>
      <c r="AC58" s="16">
        <f t="shared" si="10"/>
        <v>34.449999999999996</v>
      </c>
      <c r="AD58" s="13">
        <f t="shared" si="10"/>
        <v>0</v>
      </c>
      <c r="AE58" s="16">
        <f t="shared" si="10"/>
        <v>119.25</v>
      </c>
      <c r="AF58" s="13">
        <f t="shared" si="10"/>
        <v>0</v>
      </c>
      <c r="AG58" s="16">
        <f t="shared" si="10"/>
        <v>418.7</v>
      </c>
      <c r="AH58" s="16">
        <f t="shared" si="10"/>
        <v>29.15</v>
      </c>
      <c r="AI58" s="25">
        <f t="shared" si="10"/>
        <v>519.4</v>
      </c>
      <c r="AJ58" s="25">
        <f t="shared" si="10"/>
        <v>734.05</v>
      </c>
      <c r="AK58" s="16">
        <f t="shared" si="10"/>
        <v>90.1</v>
      </c>
      <c r="AL58" s="16">
        <f t="shared" si="10"/>
        <v>1221.6499999999999</v>
      </c>
      <c r="AM58" s="16">
        <f t="shared" si="10"/>
        <v>304.75</v>
      </c>
      <c r="AN58" s="16">
        <f t="shared" si="10"/>
        <v>76.849999999999994</v>
      </c>
      <c r="AO58" s="16">
        <f t="shared" si="10"/>
        <v>68.899999999999991</v>
      </c>
      <c r="AP58" s="13">
        <f t="shared" si="10"/>
        <v>1.06</v>
      </c>
    </row>
    <row r="59" spans="1:42">
      <c r="A59" s="9" t="s">
        <v>171</v>
      </c>
      <c r="B59" s="16">
        <v>8</v>
      </c>
      <c r="C59" s="10">
        <v>0</v>
      </c>
      <c r="D59" s="10">
        <v>0.1</v>
      </c>
      <c r="E59" s="23">
        <f t="shared" si="7"/>
        <v>0.1</v>
      </c>
      <c r="F59" s="13">
        <v>1.5</v>
      </c>
      <c r="G59" s="13">
        <v>0.25</v>
      </c>
      <c r="H59" s="13">
        <v>0.5</v>
      </c>
      <c r="I59" s="16">
        <v>0.75</v>
      </c>
      <c r="J59" s="16">
        <v>36.200000000000003</v>
      </c>
      <c r="K59" s="16">
        <v>6.25</v>
      </c>
      <c r="L59" s="16">
        <v>3.75</v>
      </c>
      <c r="M59" s="16">
        <v>6.25</v>
      </c>
      <c r="N59" s="16">
        <v>3.25</v>
      </c>
      <c r="O59" s="16">
        <v>3.5</v>
      </c>
      <c r="P59" s="10">
        <v>0.24</v>
      </c>
      <c r="Q59" s="10">
        <v>0.03</v>
      </c>
      <c r="R59" s="16">
        <v>30</v>
      </c>
      <c r="S59" s="16">
        <v>56.25</v>
      </c>
      <c r="T59" s="16">
        <v>6</v>
      </c>
      <c r="U59" s="16">
        <v>0.25</v>
      </c>
      <c r="V59" s="16">
        <v>14.5</v>
      </c>
      <c r="W59" s="16">
        <v>7.5</v>
      </c>
      <c r="X59" s="16">
        <v>12.5</v>
      </c>
      <c r="Y59" s="16">
        <v>308</v>
      </c>
      <c r="Z59" s="16">
        <v>75</v>
      </c>
      <c r="AA59" s="16">
        <v>15</v>
      </c>
      <c r="AB59" s="16">
        <v>1</v>
      </c>
      <c r="AC59" s="16">
        <v>4</v>
      </c>
      <c r="AD59" s="13">
        <v>0</v>
      </c>
      <c r="AE59" s="16">
        <v>16250</v>
      </c>
      <c r="AF59" s="13">
        <v>0</v>
      </c>
      <c r="AG59" s="16">
        <v>60</v>
      </c>
      <c r="AH59" s="16">
        <v>3.25</v>
      </c>
      <c r="AI59" s="25">
        <v>8.25</v>
      </c>
      <c r="AJ59" s="25">
        <v>9</v>
      </c>
      <c r="AK59" s="16">
        <v>2</v>
      </c>
      <c r="AL59" s="16">
        <v>31</v>
      </c>
      <c r="AM59" s="16">
        <v>8</v>
      </c>
      <c r="AN59" s="16">
        <v>0</v>
      </c>
      <c r="AO59" s="16">
        <v>4</v>
      </c>
      <c r="AP59" s="13">
        <v>0.1</v>
      </c>
    </row>
    <row r="60" spans="1:42">
      <c r="A60" s="9" t="s">
        <v>170</v>
      </c>
      <c r="B60" s="16">
        <v>16</v>
      </c>
      <c r="C60" s="10">
        <v>0</v>
      </c>
      <c r="D60" s="10">
        <v>0.2</v>
      </c>
      <c r="E60" s="23">
        <f t="shared" si="7"/>
        <v>0.2</v>
      </c>
      <c r="F60" s="13">
        <v>3</v>
      </c>
      <c r="G60" s="13">
        <v>0.5</v>
      </c>
      <c r="H60" s="13">
        <v>1</v>
      </c>
      <c r="I60" s="16">
        <v>1.5</v>
      </c>
      <c r="J60" s="16">
        <v>72.5</v>
      </c>
      <c r="K60" s="16">
        <v>12.5</v>
      </c>
      <c r="L60" s="16">
        <v>7.5</v>
      </c>
      <c r="M60" s="16">
        <v>12.5</v>
      </c>
      <c r="N60" s="16">
        <v>6.5</v>
      </c>
      <c r="O60" s="16">
        <v>7</v>
      </c>
      <c r="P60" s="10">
        <v>0.48</v>
      </c>
      <c r="Q60" s="10">
        <v>0.06</v>
      </c>
      <c r="R60" s="16">
        <v>60</v>
      </c>
      <c r="S60" s="16">
        <v>112.5</v>
      </c>
      <c r="T60" s="16">
        <v>12</v>
      </c>
      <c r="U60" s="16">
        <v>0.5</v>
      </c>
      <c r="V60" s="16">
        <v>29</v>
      </c>
      <c r="W60" s="16">
        <v>15</v>
      </c>
      <c r="X60" s="16">
        <v>25</v>
      </c>
      <c r="Y60" s="16">
        <v>616.5</v>
      </c>
      <c r="Z60" s="16">
        <v>150</v>
      </c>
      <c r="AA60" s="16">
        <v>30</v>
      </c>
      <c r="AB60" s="16">
        <v>2</v>
      </c>
      <c r="AC60" s="16">
        <v>8</v>
      </c>
      <c r="AD60" s="13">
        <v>0</v>
      </c>
      <c r="AE60" s="16">
        <v>32500</v>
      </c>
      <c r="AF60" s="13">
        <v>0</v>
      </c>
      <c r="AG60" s="16">
        <v>120</v>
      </c>
      <c r="AH60" s="16">
        <v>6.5</v>
      </c>
      <c r="AI60" s="25">
        <v>16.5</v>
      </c>
      <c r="AJ60" s="25">
        <v>18</v>
      </c>
      <c r="AK60" s="16">
        <v>4</v>
      </c>
      <c r="AL60" s="16">
        <v>62</v>
      </c>
      <c r="AM60" s="16">
        <v>17</v>
      </c>
      <c r="AN60" s="16">
        <v>1</v>
      </c>
      <c r="AO60" s="16">
        <v>7</v>
      </c>
      <c r="AP60" s="13">
        <v>0.2</v>
      </c>
    </row>
    <row r="61" spans="1:42" ht="14.3" customHeight="1">
      <c r="A61" s="9" t="s">
        <v>169</v>
      </c>
      <c r="B61" s="16">
        <v>32</v>
      </c>
      <c r="C61" s="10">
        <v>0</v>
      </c>
      <c r="D61" s="10">
        <v>0.4</v>
      </c>
      <c r="E61" s="23">
        <f t="shared" si="7"/>
        <v>0.4</v>
      </c>
      <c r="F61" s="13">
        <v>6</v>
      </c>
      <c r="G61" s="13">
        <v>1</v>
      </c>
      <c r="H61" s="13">
        <v>2</v>
      </c>
      <c r="I61" s="16">
        <v>3</v>
      </c>
      <c r="J61" s="16">
        <v>145</v>
      </c>
      <c r="K61" s="16">
        <v>25</v>
      </c>
      <c r="L61" s="16">
        <v>15</v>
      </c>
      <c r="M61" s="16">
        <v>25</v>
      </c>
      <c r="N61" s="16">
        <v>13</v>
      </c>
      <c r="O61" s="16">
        <v>14</v>
      </c>
      <c r="P61" s="10">
        <v>0.96</v>
      </c>
      <c r="Q61" s="10">
        <v>0.12</v>
      </c>
      <c r="R61" s="16">
        <v>120</v>
      </c>
      <c r="S61" s="16">
        <v>225</v>
      </c>
      <c r="T61" s="16">
        <v>24</v>
      </c>
      <c r="U61" s="16">
        <v>1</v>
      </c>
      <c r="V61" s="16">
        <v>58</v>
      </c>
      <c r="W61" s="16">
        <v>30</v>
      </c>
      <c r="X61" s="16">
        <v>50</v>
      </c>
      <c r="Y61" s="16">
        <v>1233</v>
      </c>
      <c r="Z61" s="16">
        <v>300</v>
      </c>
      <c r="AA61" s="16">
        <v>60</v>
      </c>
      <c r="AB61" s="16">
        <v>4</v>
      </c>
      <c r="AC61" s="16">
        <v>16</v>
      </c>
      <c r="AD61" s="13">
        <v>0</v>
      </c>
      <c r="AE61" s="16">
        <v>65000</v>
      </c>
      <c r="AF61" s="13">
        <v>0</v>
      </c>
      <c r="AG61" s="16">
        <v>240</v>
      </c>
      <c r="AH61" s="16">
        <v>13</v>
      </c>
      <c r="AI61" s="25">
        <v>33</v>
      </c>
      <c r="AJ61" s="25">
        <v>36</v>
      </c>
      <c r="AK61" s="16">
        <v>7</v>
      </c>
      <c r="AL61" s="16">
        <v>123</v>
      </c>
      <c r="AM61" s="16">
        <v>33</v>
      </c>
      <c r="AN61" s="16">
        <v>1</v>
      </c>
      <c r="AO61" s="16">
        <v>14</v>
      </c>
      <c r="AP61" s="13">
        <v>0.5</v>
      </c>
    </row>
    <row r="62" spans="1:42" ht="14.3" customHeight="1">
      <c r="A62" s="9" t="s">
        <v>405</v>
      </c>
      <c r="B62" s="18">
        <v>155.5</v>
      </c>
      <c r="C62" s="11">
        <v>2.2749999999999999</v>
      </c>
      <c r="D62" s="11">
        <v>10.3</v>
      </c>
      <c r="E62" s="22">
        <f t="shared" si="7"/>
        <v>12.575000000000001</v>
      </c>
      <c r="F62" s="22">
        <v>3.4</v>
      </c>
      <c r="G62" s="22">
        <v>6.25</v>
      </c>
      <c r="H62" s="13">
        <v>2.75</v>
      </c>
      <c r="I62" s="16">
        <v>193.5</v>
      </c>
      <c r="J62" s="16">
        <v>190.5</v>
      </c>
      <c r="K62" s="16">
        <v>17.5</v>
      </c>
      <c r="L62" s="16">
        <v>45.5</v>
      </c>
      <c r="M62" s="16">
        <v>101</v>
      </c>
      <c r="N62" s="16">
        <v>97</v>
      </c>
      <c r="O62" s="16">
        <v>245.5</v>
      </c>
      <c r="P62" s="10">
        <v>0.56899999999999995</v>
      </c>
      <c r="Q62" s="10">
        <v>0.82850000000000001</v>
      </c>
      <c r="R62" s="16">
        <v>195.5</v>
      </c>
      <c r="S62" s="16">
        <v>408.5</v>
      </c>
      <c r="T62" s="16">
        <v>34.5</v>
      </c>
      <c r="U62" s="16">
        <v>3.5</v>
      </c>
      <c r="V62" s="16">
        <v>14.5</v>
      </c>
      <c r="W62" s="16">
        <v>61.5</v>
      </c>
      <c r="X62" s="16">
        <v>34.5</v>
      </c>
      <c r="Y62" s="16">
        <v>8160</v>
      </c>
      <c r="Z62" s="16">
        <v>524.5</v>
      </c>
      <c r="AA62" s="16">
        <v>98</v>
      </c>
      <c r="AB62" s="16">
        <v>9</v>
      </c>
      <c r="AC62" s="16">
        <v>31</v>
      </c>
      <c r="AD62" s="13">
        <v>0</v>
      </c>
      <c r="AE62" s="16">
        <v>0</v>
      </c>
      <c r="AF62" s="13">
        <v>0</v>
      </c>
      <c r="AG62" s="16">
        <v>4118</v>
      </c>
      <c r="AH62" s="16">
        <v>0</v>
      </c>
      <c r="AI62" s="25">
        <v>245</v>
      </c>
      <c r="AJ62" s="25">
        <v>786.5</v>
      </c>
      <c r="AK62" s="16">
        <v>94</v>
      </c>
      <c r="AL62" s="16">
        <v>1225</v>
      </c>
      <c r="AM62" s="16">
        <v>308</v>
      </c>
      <c r="AN62" s="16">
        <v>125.5</v>
      </c>
      <c r="AO62" s="16">
        <v>138</v>
      </c>
      <c r="AP62" s="13">
        <v>0.2</v>
      </c>
    </row>
    <row r="63" spans="1:42" ht="14.3" customHeight="1">
      <c r="A63" s="9" t="s">
        <v>325</v>
      </c>
      <c r="B63" s="18">
        <v>311</v>
      </c>
      <c r="C63" s="11">
        <v>4.55</v>
      </c>
      <c r="D63" s="11">
        <v>20.6</v>
      </c>
      <c r="E63" s="22">
        <f t="shared" si="7"/>
        <v>25.150000000000002</v>
      </c>
      <c r="F63" s="22">
        <v>6.75</v>
      </c>
      <c r="G63" s="22">
        <v>12.5</v>
      </c>
      <c r="H63" s="13">
        <v>5.5</v>
      </c>
      <c r="I63" s="16">
        <v>386.5</v>
      </c>
      <c r="J63" s="16">
        <v>381</v>
      </c>
      <c r="K63" s="16">
        <v>34.5</v>
      </c>
      <c r="L63" s="16">
        <v>90.5</v>
      </c>
      <c r="M63" s="16">
        <v>202</v>
      </c>
      <c r="N63" s="16">
        <v>194</v>
      </c>
      <c r="O63" s="16">
        <v>591</v>
      </c>
      <c r="P63" s="10">
        <v>1.1379999999999999</v>
      </c>
      <c r="Q63" s="10">
        <v>1.657</v>
      </c>
      <c r="R63" s="16">
        <v>390.5</v>
      </c>
      <c r="S63" s="16">
        <v>817</v>
      </c>
      <c r="T63" s="16">
        <v>69</v>
      </c>
      <c r="U63" s="16">
        <v>7</v>
      </c>
      <c r="V63" s="16">
        <v>29</v>
      </c>
      <c r="W63" s="16">
        <v>122.5</v>
      </c>
      <c r="X63" s="16">
        <v>68.5</v>
      </c>
      <c r="Y63" s="16">
        <v>16320</v>
      </c>
      <c r="Z63" s="16">
        <v>1049</v>
      </c>
      <c r="AA63" s="16">
        <v>196</v>
      </c>
      <c r="AB63" s="16">
        <v>17.5</v>
      </c>
      <c r="AC63" s="16">
        <v>62</v>
      </c>
      <c r="AD63" s="13">
        <v>0</v>
      </c>
      <c r="AE63" s="16">
        <v>0</v>
      </c>
      <c r="AF63" s="13">
        <v>0</v>
      </c>
      <c r="AG63" s="16">
        <v>8235.5</v>
      </c>
      <c r="AH63" s="16">
        <v>0</v>
      </c>
      <c r="AI63" s="25">
        <v>490</v>
      </c>
      <c r="AJ63" s="25">
        <v>1572.5</v>
      </c>
      <c r="AK63" s="16">
        <v>188</v>
      </c>
      <c r="AL63" s="16">
        <v>2450</v>
      </c>
      <c r="AM63" s="16">
        <v>615.5</v>
      </c>
      <c r="AN63" s="16">
        <v>251</v>
      </c>
      <c r="AO63" s="16">
        <v>276</v>
      </c>
      <c r="AP63" s="13">
        <v>0.4</v>
      </c>
    </row>
    <row r="64" spans="1:42" ht="14.3" customHeight="1">
      <c r="A64" s="9" t="s">
        <v>324</v>
      </c>
      <c r="B64" s="18">
        <v>622</v>
      </c>
      <c r="C64" s="11">
        <v>9.1</v>
      </c>
      <c r="D64" s="11">
        <v>41.2</v>
      </c>
      <c r="E64" s="22">
        <f t="shared" si="7"/>
        <v>50.300000000000004</v>
      </c>
      <c r="F64" s="22">
        <v>13.5</v>
      </c>
      <c r="G64" s="22">
        <v>25</v>
      </c>
      <c r="H64" s="13">
        <v>11</v>
      </c>
      <c r="I64" s="16">
        <v>773</v>
      </c>
      <c r="J64" s="16">
        <v>762</v>
      </c>
      <c r="K64" s="16">
        <v>69</v>
      </c>
      <c r="L64" s="16">
        <v>181</v>
      </c>
      <c r="M64" s="16">
        <v>404</v>
      </c>
      <c r="N64" s="16">
        <v>388</v>
      </c>
      <c r="O64" s="16">
        <v>1182</v>
      </c>
      <c r="P64" s="10">
        <v>2.2759999999999998</v>
      </c>
      <c r="Q64" s="10">
        <v>3.3149999999999999</v>
      </c>
      <c r="R64" s="16">
        <v>781</v>
      </c>
      <c r="S64" s="16">
        <v>1634</v>
      </c>
      <c r="T64" s="16">
        <v>138</v>
      </c>
      <c r="U64" s="16">
        <v>14</v>
      </c>
      <c r="V64" s="16">
        <v>0</v>
      </c>
      <c r="W64" s="16">
        <v>245</v>
      </c>
      <c r="X64" s="16">
        <v>137</v>
      </c>
      <c r="Y64" s="16">
        <v>32640</v>
      </c>
      <c r="Z64" s="16">
        <v>2098</v>
      </c>
      <c r="AA64" s="16">
        <v>392</v>
      </c>
      <c r="AB64" s="16">
        <v>35</v>
      </c>
      <c r="AC64" s="16">
        <v>124</v>
      </c>
      <c r="AD64" s="13">
        <v>0</v>
      </c>
      <c r="AE64" s="16">
        <v>0</v>
      </c>
      <c r="AF64" s="13">
        <v>0</v>
      </c>
      <c r="AG64" s="16">
        <v>16471</v>
      </c>
      <c r="AH64" s="16">
        <v>0</v>
      </c>
      <c r="AI64" s="25">
        <v>980</v>
      </c>
      <c r="AJ64" s="25">
        <v>3145</v>
      </c>
      <c r="AK64" s="16">
        <v>376</v>
      </c>
      <c r="AL64" s="16">
        <v>4900</v>
      </c>
      <c r="AM64" s="16">
        <v>1231</v>
      </c>
      <c r="AN64" s="16">
        <v>502</v>
      </c>
      <c r="AO64" s="16">
        <v>552</v>
      </c>
      <c r="AP64" s="13">
        <v>0.8</v>
      </c>
    </row>
    <row r="65" spans="1:42" ht="14.3" customHeight="1">
      <c r="A65" s="9" t="s">
        <v>411</v>
      </c>
      <c r="B65" s="86">
        <v>35</v>
      </c>
      <c r="C65" s="87">
        <v>0.1</v>
      </c>
      <c r="D65" s="87">
        <v>0.3</v>
      </c>
      <c r="E65" s="88">
        <f t="shared" si="7"/>
        <v>0.4</v>
      </c>
      <c r="F65" s="88">
        <v>4</v>
      </c>
      <c r="G65" s="88">
        <v>4</v>
      </c>
      <c r="H65" s="13">
        <v>0</v>
      </c>
      <c r="I65" s="16">
        <v>74</v>
      </c>
      <c r="J65" s="16">
        <v>74</v>
      </c>
      <c r="K65" s="16">
        <v>6</v>
      </c>
      <c r="L65" s="16">
        <v>7</v>
      </c>
      <c r="M65" s="16">
        <v>68</v>
      </c>
      <c r="N65" s="16">
        <v>48</v>
      </c>
      <c r="O65" s="16">
        <v>128</v>
      </c>
      <c r="P65" s="10">
        <v>0.14099999999999999</v>
      </c>
      <c r="Q65" s="10">
        <v>0.191</v>
      </c>
      <c r="R65" s="16">
        <v>51</v>
      </c>
      <c r="S65" s="16">
        <v>35</v>
      </c>
      <c r="T65" s="16">
        <v>11</v>
      </c>
      <c r="U65" s="16">
        <v>53</v>
      </c>
      <c r="V65" s="16">
        <v>10</v>
      </c>
      <c r="W65" s="16">
        <v>32</v>
      </c>
      <c r="X65" s="16">
        <v>40</v>
      </c>
      <c r="Y65" s="16">
        <v>1291</v>
      </c>
      <c r="Z65" s="16">
        <v>65</v>
      </c>
      <c r="AA65" s="16">
        <v>90</v>
      </c>
      <c r="AB65" s="16">
        <v>2</v>
      </c>
      <c r="AC65" s="16">
        <v>3</v>
      </c>
      <c r="AD65" s="13">
        <v>0</v>
      </c>
      <c r="AE65" s="16">
        <v>213</v>
      </c>
      <c r="AF65" s="13">
        <v>0</v>
      </c>
      <c r="AG65" s="16">
        <v>138</v>
      </c>
      <c r="AH65" s="16">
        <v>1</v>
      </c>
      <c r="AI65" s="16">
        <v>330</v>
      </c>
      <c r="AJ65" s="16">
        <v>233</v>
      </c>
      <c r="AK65" s="16">
        <v>48</v>
      </c>
      <c r="AL65" s="16">
        <v>669</v>
      </c>
      <c r="AM65" s="16">
        <v>172</v>
      </c>
      <c r="AN65" s="16">
        <v>100</v>
      </c>
      <c r="AO65" s="16">
        <v>41</v>
      </c>
      <c r="AP65" s="13">
        <v>0.35</v>
      </c>
    </row>
    <row r="66" spans="1:42" ht="14.3" customHeight="1">
      <c r="A66" s="9" t="s">
        <v>412</v>
      </c>
      <c r="B66" s="86">
        <v>70</v>
      </c>
      <c r="C66" s="87">
        <v>0.2</v>
      </c>
      <c r="D66" s="87">
        <v>0.6</v>
      </c>
      <c r="E66" s="88">
        <f t="shared" si="7"/>
        <v>0.8</v>
      </c>
      <c r="F66" s="88">
        <v>8</v>
      </c>
      <c r="G66" s="88">
        <v>8</v>
      </c>
      <c r="H66" s="13">
        <v>0</v>
      </c>
      <c r="I66" s="16">
        <v>148</v>
      </c>
      <c r="J66" s="16">
        <v>148</v>
      </c>
      <c r="K66" s="16">
        <v>12</v>
      </c>
      <c r="L66" s="16">
        <v>14</v>
      </c>
      <c r="M66" s="16">
        <v>136</v>
      </c>
      <c r="N66" s="16">
        <v>96</v>
      </c>
      <c r="O66" s="16">
        <v>256</v>
      </c>
      <c r="P66" s="10">
        <v>0.28199999999999997</v>
      </c>
      <c r="Q66" s="10">
        <v>0.38200000000000001</v>
      </c>
      <c r="R66" s="16">
        <v>102</v>
      </c>
      <c r="S66" s="16">
        <v>70</v>
      </c>
      <c r="T66" s="16">
        <v>22</v>
      </c>
      <c r="U66" s="16">
        <v>106</v>
      </c>
      <c r="V66" s="16">
        <v>20</v>
      </c>
      <c r="W66" s="16">
        <v>64</v>
      </c>
      <c r="X66" s="16">
        <v>80</v>
      </c>
      <c r="Y66" s="16">
        <v>2582</v>
      </c>
      <c r="Z66" s="16">
        <v>130</v>
      </c>
      <c r="AA66" s="16">
        <v>180</v>
      </c>
      <c r="AB66" s="16">
        <v>4</v>
      </c>
      <c r="AC66" s="16">
        <v>6</v>
      </c>
      <c r="AD66" s="13">
        <v>0</v>
      </c>
      <c r="AE66" s="16">
        <v>426</v>
      </c>
      <c r="AF66" s="13">
        <v>0</v>
      </c>
      <c r="AG66" s="16">
        <v>276</v>
      </c>
      <c r="AH66" s="16">
        <v>2</v>
      </c>
      <c r="AI66" s="16">
        <v>660</v>
      </c>
      <c r="AJ66" s="16">
        <v>466</v>
      </c>
      <c r="AK66" s="16">
        <v>96</v>
      </c>
      <c r="AL66" s="16">
        <v>1338</v>
      </c>
      <c r="AM66" s="16">
        <v>344</v>
      </c>
      <c r="AN66" s="16">
        <v>200</v>
      </c>
      <c r="AO66" s="16">
        <v>82</v>
      </c>
      <c r="AP66" s="13">
        <v>0.7</v>
      </c>
    </row>
    <row r="67" spans="1:42" ht="14.3" customHeight="1">
      <c r="A67" s="9" t="s">
        <v>413</v>
      </c>
      <c r="B67" s="86">
        <v>175</v>
      </c>
      <c r="C67" s="87">
        <v>0.5</v>
      </c>
      <c r="D67" s="87">
        <v>1.5</v>
      </c>
      <c r="E67" s="88">
        <f t="shared" si="7"/>
        <v>2</v>
      </c>
      <c r="F67" s="88">
        <v>20</v>
      </c>
      <c r="G67" s="88">
        <v>20</v>
      </c>
      <c r="H67" s="13">
        <v>0</v>
      </c>
      <c r="I67" s="16">
        <v>370</v>
      </c>
      <c r="J67" s="16">
        <v>370</v>
      </c>
      <c r="K67" s="16">
        <v>30</v>
      </c>
      <c r="L67" s="16">
        <v>35</v>
      </c>
      <c r="M67" s="16">
        <v>340</v>
      </c>
      <c r="N67" s="16">
        <v>240</v>
      </c>
      <c r="O67" s="16">
        <v>640</v>
      </c>
      <c r="P67" s="10">
        <v>0.70499999999999996</v>
      </c>
      <c r="Q67" s="10">
        <v>0.95499999999999996</v>
      </c>
      <c r="R67" s="16">
        <v>255</v>
      </c>
      <c r="S67" s="16">
        <v>175</v>
      </c>
      <c r="T67" s="16">
        <v>55</v>
      </c>
      <c r="U67" s="16">
        <v>265</v>
      </c>
      <c r="V67" s="16">
        <v>50</v>
      </c>
      <c r="W67" s="16">
        <v>160</v>
      </c>
      <c r="X67" s="16">
        <v>200</v>
      </c>
      <c r="Y67" s="16">
        <v>6455</v>
      </c>
      <c r="Z67" s="16">
        <v>325</v>
      </c>
      <c r="AA67" s="16">
        <v>450</v>
      </c>
      <c r="AB67" s="16">
        <v>10</v>
      </c>
      <c r="AC67" s="16">
        <v>15</v>
      </c>
      <c r="AD67" s="13">
        <v>0</v>
      </c>
      <c r="AE67" s="16">
        <v>1065</v>
      </c>
      <c r="AF67" s="13">
        <v>0</v>
      </c>
      <c r="AG67" s="16">
        <v>690</v>
      </c>
      <c r="AH67" s="16">
        <v>5</v>
      </c>
      <c r="AI67" s="16">
        <v>1650</v>
      </c>
      <c r="AJ67" s="16">
        <v>1165</v>
      </c>
      <c r="AK67" s="16">
        <v>240</v>
      </c>
      <c r="AL67" s="16">
        <v>3345</v>
      </c>
      <c r="AM67" s="16">
        <v>860</v>
      </c>
      <c r="AN67" s="16">
        <v>500</v>
      </c>
      <c r="AO67" s="16">
        <v>205</v>
      </c>
      <c r="AP67" s="13">
        <v>1.75</v>
      </c>
    </row>
    <row r="68" spans="1:42" ht="14.3" customHeight="1">
      <c r="A68" s="9" t="s">
        <v>539</v>
      </c>
      <c r="B68" s="18">
        <v>753</v>
      </c>
      <c r="C68" s="11">
        <v>22.5</v>
      </c>
      <c r="D68" s="11">
        <v>47.5</v>
      </c>
      <c r="E68" s="22">
        <f t="shared" si="7"/>
        <v>70</v>
      </c>
      <c r="F68" s="22">
        <v>2.5</v>
      </c>
      <c r="G68" s="22">
        <v>27.5</v>
      </c>
      <c r="H68" s="22">
        <v>1</v>
      </c>
      <c r="I68" s="16">
        <v>2195</v>
      </c>
      <c r="J68" s="16">
        <v>638</v>
      </c>
      <c r="K68" s="16">
        <v>33</v>
      </c>
      <c r="L68" s="16">
        <v>50</v>
      </c>
      <c r="M68" s="16">
        <v>330</v>
      </c>
      <c r="N68" s="16">
        <v>320</v>
      </c>
      <c r="O68" s="16">
        <v>2960</v>
      </c>
      <c r="P68" s="10">
        <v>2.085</v>
      </c>
      <c r="Q68" s="10">
        <v>3.6850000000000001</v>
      </c>
      <c r="R68" s="16">
        <v>180</v>
      </c>
      <c r="S68" s="16">
        <v>180</v>
      </c>
      <c r="T68" s="16">
        <v>110</v>
      </c>
      <c r="U68" s="16">
        <v>7</v>
      </c>
      <c r="V68" s="16">
        <v>19</v>
      </c>
      <c r="W68" s="16">
        <v>1278</v>
      </c>
      <c r="X68" s="16">
        <v>395</v>
      </c>
      <c r="Y68" s="16">
        <v>17431</v>
      </c>
      <c r="Z68" s="16">
        <v>830</v>
      </c>
      <c r="AA68" s="16">
        <v>758</v>
      </c>
      <c r="AB68" s="16">
        <v>3</v>
      </c>
      <c r="AC68" s="16">
        <v>3</v>
      </c>
      <c r="AD68" s="13">
        <v>3</v>
      </c>
      <c r="AE68" s="16">
        <v>60078</v>
      </c>
      <c r="AF68" s="13">
        <v>0</v>
      </c>
      <c r="AG68" s="16">
        <v>1646</v>
      </c>
      <c r="AH68" s="16">
        <v>25</v>
      </c>
      <c r="AI68" s="24">
        <v>3055</v>
      </c>
      <c r="AJ68" s="24">
        <v>2140</v>
      </c>
      <c r="AK68" s="16">
        <v>428</v>
      </c>
      <c r="AL68" s="16">
        <v>5773</v>
      </c>
      <c r="AM68" s="16">
        <v>1860</v>
      </c>
      <c r="AN68" s="16">
        <v>900</v>
      </c>
      <c r="AO68" s="16">
        <v>398</v>
      </c>
      <c r="AP68" s="13">
        <v>0</v>
      </c>
    </row>
    <row r="69" spans="1:42" ht="14.3" customHeight="1">
      <c r="A69" s="9" t="s">
        <v>414</v>
      </c>
      <c r="B69" s="86">
        <v>180</v>
      </c>
      <c r="C69" s="87">
        <v>1.625</v>
      </c>
      <c r="D69" s="87">
        <v>5.37</v>
      </c>
      <c r="E69" s="88">
        <f t="shared" si="7"/>
        <v>6.9950000000000001</v>
      </c>
      <c r="F69" s="88">
        <v>0.2</v>
      </c>
      <c r="G69" s="88">
        <v>28.75</v>
      </c>
      <c r="H69" s="13">
        <v>0</v>
      </c>
      <c r="I69" s="16">
        <v>84</v>
      </c>
      <c r="J69" s="16">
        <v>433</v>
      </c>
      <c r="K69" s="16">
        <v>16</v>
      </c>
      <c r="L69" s="16">
        <v>33</v>
      </c>
      <c r="M69" s="16">
        <v>290</v>
      </c>
      <c r="N69" s="16">
        <v>293</v>
      </c>
      <c r="O69" s="16">
        <v>84</v>
      </c>
      <c r="P69" s="10">
        <v>0.81799999999999995</v>
      </c>
      <c r="Q69" s="10">
        <v>1.5189999999999999</v>
      </c>
      <c r="R69" s="16">
        <v>193</v>
      </c>
      <c r="S69" s="16">
        <v>41</v>
      </c>
      <c r="T69" s="16">
        <v>41</v>
      </c>
      <c r="U69" s="16">
        <v>4</v>
      </c>
      <c r="V69" s="16">
        <v>36</v>
      </c>
      <c r="W69" s="16">
        <v>88</v>
      </c>
      <c r="X69" s="16">
        <v>74</v>
      </c>
      <c r="Y69" s="16">
        <v>11194</v>
      </c>
      <c r="Z69" s="16">
        <v>1678</v>
      </c>
      <c r="AA69" s="16">
        <v>224</v>
      </c>
      <c r="AB69" s="16">
        <v>5</v>
      </c>
      <c r="AC69" s="16">
        <v>6</v>
      </c>
      <c r="AD69" s="13">
        <v>5</v>
      </c>
      <c r="AE69" s="16">
        <v>3010</v>
      </c>
      <c r="AF69" s="13">
        <v>25</v>
      </c>
      <c r="AG69" s="16">
        <v>4177</v>
      </c>
      <c r="AH69" s="16">
        <v>0</v>
      </c>
      <c r="AI69" s="24">
        <v>2501</v>
      </c>
      <c r="AJ69" s="24">
        <v>1633</v>
      </c>
      <c r="AK69" s="16">
        <v>273</v>
      </c>
      <c r="AL69" s="16">
        <v>3863</v>
      </c>
      <c r="AM69" s="16">
        <v>1170</v>
      </c>
      <c r="AN69" s="16">
        <v>708</v>
      </c>
      <c r="AO69" s="16">
        <v>273</v>
      </c>
      <c r="AP69" s="13">
        <v>0</v>
      </c>
    </row>
    <row r="70" spans="1:42" ht="14.3" customHeight="1">
      <c r="A70" s="3" t="s">
        <v>328</v>
      </c>
      <c r="B70" s="16">
        <v>248</v>
      </c>
      <c r="C70" s="10">
        <v>4.2</v>
      </c>
      <c r="D70" s="10">
        <v>8.1999999999999993</v>
      </c>
      <c r="E70" s="23">
        <f t="shared" si="7"/>
        <v>12.399999999999999</v>
      </c>
      <c r="F70" s="13">
        <v>5</v>
      </c>
      <c r="G70" s="13">
        <v>29</v>
      </c>
      <c r="H70" s="13">
        <v>1</v>
      </c>
      <c r="I70" s="16">
        <v>467</v>
      </c>
      <c r="J70" s="16">
        <v>350</v>
      </c>
      <c r="K70" s="16">
        <v>33</v>
      </c>
      <c r="L70" s="16">
        <v>32</v>
      </c>
      <c r="M70" s="16">
        <v>240</v>
      </c>
      <c r="N70" s="16">
        <v>245</v>
      </c>
      <c r="O70" s="16">
        <v>689</v>
      </c>
      <c r="P70" s="10">
        <v>2.6520000000000001</v>
      </c>
      <c r="Q70" s="10">
        <v>3.8250000000000002</v>
      </c>
      <c r="R70" s="16">
        <v>153</v>
      </c>
      <c r="S70" s="16">
        <v>203</v>
      </c>
      <c r="T70" s="16">
        <v>108</v>
      </c>
      <c r="U70" s="16">
        <v>4</v>
      </c>
      <c r="V70" s="16">
        <v>361</v>
      </c>
      <c r="W70" s="16">
        <v>525</v>
      </c>
      <c r="X70" s="16">
        <v>348</v>
      </c>
      <c r="Y70" s="16">
        <v>17664</v>
      </c>
      <c r="Z70" s="16">
        <v>965</v>
      </c>
      <c r="AA70" s="16">
        <v>360</v>
      </c>
      <c r="AB70" s="16">
        <v>9</v>
      </c>
      <c r="AC70" s="16">
        <v>23</v>
      </c>
      <c r="AD70" s="13">
        <v>4</v>
      </c>
      <c r="AE70" s="16">
        <v>6711</v>
      </c>
      <c r="AF70" s="13">
        <v>0</v>
      </c>
      <c r="AG70" s="16">
        <v>2111</v>
      </c>
      <c r="AH70" s="16">
        <v>119</v>
      </c>
      <c r="AI70" s="24">
        <v>2331</v>
      </c>
      <c r="AJ70" s="24">
        <v>1772</v>
      </c>
      <c r="AK70" s="77">
        <v>362</v>
      </c>
      <c r="AL70" s="77">
        <v>4556</v>
      </c>
      <c r="AM70" s="77">
        <v>1326</v>
      </c>
      <c r="AN70" s="78">
        <v>714</v>
      </c>
      <c r="AO70" s="78">
        <v>324</v>
      </c>
      <c r="AP70" s="13">
        <v>0.5</v>
      </c>
    </row>
    <row r="71" spans="1:42" ht="14.3" customHeight="1">
      <c r="A71" s="3" t="s">
        <v>122</v>
      </c>
      <c r="B71" s="16">
        <v>113</v>
      </c>
      <c r="C71" s="10">
        <v>1.5</v>
      </c>
      <c r="D71" s="10">
        <v>9</v>
      </c>
      <c r="E71" s="23">
        <f t="shared" si="7"/>
        <v>10.5</v>
      </c>
      <c r="F71" s="13">
        <v>3</v>
      </c>
      <c r="G71" s="13">
        <v>1</v>
      </c>
      <c r="H71" s="13">
        <v>1</v>
      </c>
      <c r="I71" s="16">
        <v>246</v>
      </c>
      <c r="J71" s="16">
        <v>204</v>
      </c>
      <c r="K71" s="16">
        <v>38</v>
      </c>
      <c r="L71" s="16">
        <v>15</v>
      </c>
      <c r="M71" s="16">
        <v>44</v>
      </c>
      <c r="N71" s="16">
        <v>21</v>
      </c>
      <c r="O71" s="16">
        <v>414</v>
      </c>
      <c r="P71" s="10">
        <v>0.89</v>
      </c>
      <c r="Q71" s="10">
        <v>0.27600000000000002</v>
      </c>
      <c r="R71" s="16">
        <v>122</v>
      </c>
      <c r="S71" s="16">
        <v>252</v>
      </c>
      <c r="T71" s="16">
        <v>29</v>
      </c>
      <c r="U71" s="16">
        <v>4</v>
      </c>
      <c r="V71" s="16">
        <v>625</v>
      </c>
      <c r="W71" s="16">
        <v>12</v>
      </c>
      <c r="X71" s="16">
        <v>60</v>
      </c>
      <c r="Y71" s="16">
        <v>758</v>
      </c>
      <c r="Z71" s="16">
        <v>324</v>
      </c>
      <c r="AA71" s="16">
        <v>51</v>
      </c>
      <c r="AB71" s="16">
        <v>2</v>
      </c>
      <c r="AC71" s="16">
        <v>26</v>
      </c>
      <c r="AD71" s="13">
        <v>0</v>
      </c>
      <c r="AE71" s="16">
        <v>10260</v>
      </c>
      <c r="AF71" s="13">
        <v>0</v>
      </c>
      <c r="AG71" s="16">
        <v>12398</v>
      </c>
      <c r="AH71" s="16">
        <v>18</v>
      </c>
      <c r="AI71" s="25">
        <v>65</v>
      </c>
      <c r="AJ71" s="25">
        <v>75</v>
      </c>
      <c r="AK71" s="70">
        <v>9</v>
      </c>
      <c r="AL71" s="70">
        <v>294</v>
      </c>
      <c r="AM71" s="70">
        <v>39</v>
      </c>
      <c r="AN71" s="78">
        <v>15</v>
      </c>
      <c r="AO71" s="78">
        <v>12</v>
      </c>
      <c r="AP71" s="13">
        <v>0.3</v>
      </c>
    </row>
    <row r="72" spans="1:42" ht="14.3" customHeight="1">
      <c r="A72" s="3" t="s">
        <v>108</v>
      </c>
      <c r="B72" s="16">
        <v>498</v>
      </c>
      <c r="C72" s="10">
        <v>8.3000000000000007</v>
      </c>
      <c r="D72" s="10">
        <v>21</v>
      </c>
      <c r="E72" s="23">
        <f t="shared" si="7"/>
        <v>29.3</v>
      </c>
      <c r="F72" s="13">
        <v>0</v>
      </c>
      <c r="G72" s="13">
        <v>60</v>
      </c>
      <c r="H72" s="13">
        <v>0</v>
      </c>
      <c r="I72" s="16">
        <v>249</v>
      </c>
      <c r="J72" s="16">
        <v>786</v>
      </c>
      <c r="K72" s="16">
        <v>42</v>
      </c>
      <c r="L72" s="16">
        <v>57</v>
      </c>
      <c r="M72" s="16">
        <v>495</v>
      </c>
      <c r="N72" s="16">
        <v>600</v>
      </c>
      <c r="O72" s="16">
        <v>255</v>
      </c>
      <c r="P72" s="10">
        <v>2.19</v>
      </c>
      <c r="Q72" s="10">
        <v>3</v>
      </c>
      <c r="R72" s="16">
        <v>126</v>
      </c>
      <c r="S72" s="16">
        <v>42</v>
      </c>
      <c r="T72" s="16">
        <v>99</v>
      </c>
      <c r="U72" s="16">
        <v>30</v>
      </c>
      <c r="V72" s="16">
        <v>334</v>
      </c>
      <c r="W72" s="16">
        <v>249</v>
      </c>
      <c r="X72" s="16">
        <v>480</v>
      </c>
      <c r="Y72" s="16">
        <v>52950</v>
      </c>
      <c r="Z72" s="16">
        <v>2880</v>
      </c>
      <c r="AA72" s="16">
        <v>1500</v>
      </c>
      <c r="AB72" s="16">
        <v>6</v>
      </c>
      <c r="AC72" s="16">
        <v>36</v>
      </c>
      <c r="AD72" s="13">
        <v>1</v>
      </c>
      <c r="AE72" s="16">
        <v>7500</v>
      </c>
      <c r="AF72" s="13">
        <v>0</v>
      </c>
      <c r="AG72" s="16">
        <v>4200</v>
      </c>
      <c r="AH72" s="16">
        <v>0</v>
      </c>
      <c r="AI72" s="24">
        <v>5304</v>
      </c>
      <c r="AJ72" s="24">
        <v>3615</v>
      </c>
      <c r="AK72" s="16">
        <v>780</v>
      </c>
      <c r="AL72" s="16">
        <v>9594</v>
      </c>
      <c r="AM72" s="16">
        <v>3639</v>
      </c>
      <c r="AN72" s="16">
        <v>1665</v>
      </c>
      <c r="AO72" s="16">
        <v>729</v>
      </c>
      <c r="AP72" s="13">
        <v>0</v>
      </c>
    </row>
    <row r="73" spans="1:42" ht="14.3" customHeight="1">
      <c r="A73" s="9" t="s">
        <v>400</v>
      </c>
      <c r="B73" s="18">
        <v>111</v>
      </c>
      <c r="C73" s="11">
        <v>0.1</v>
      </c>
      <c r="D73" s="11">
        <v>0.3</v>
      </c>
      <c r="E73" s="22">
        <f t="shared" si="7"/>
        <v>0.4</v>
      </c>
      <c r="F73" s="22">
        <v>1</v>
      </c>
      <c r="G73" s="22">
        <v>22</v>
      </c>
      <c r="H73" s="13">
        <v>0</v>
      </c>
      <c r="I73" s="16">
        <v>283</v>
      </c>
      <c r="J73" s="16">
        <v>361</v>
      </c>
      <c r="K73" s="16">
        <v>26</v>
      </c>
      <c r="L73" s="16">
        <v>30</v>
      </c>
      <c r="M73" s="16">
        <v>213</v>
      </c>
      <c r="N73" s="16">
        <v>202</v>
      </c>
      <c r="O73" s="16">
        <v>410</v>
      </c>
      <c r="P73" s="10">
        <v>0.69</v>
      </c>
      <c r="Q73" s="10">
        <v>0.68799999999999994</v>
      </c>
      <c r="R73" s="16">
        <v>133</v>
      </c>
      <c r="S73" s="16">
        <v>58</v>
      </c>
      <c r="T73" s="16">
        <v>48</v>
      </c>
      <c r="U73" s="16">
        <v>0</v>
      </c>
      <c r="V73" s="16">
        <v>113</v>
      </c>
      <c r="W73" s="16">
        <v>72</v>
      </c>
      <c r="X73" s="16">
        <v>91</v>
      </c>
      <c r="Y73" s="16">
        <v>20745</v>
      </c>
      <c r="Z73" s="16">
        <v>654</v>
      </c>
      <c r="AA73" s="16">
        <v>435</v>
      </c>
      <c r="AB73" s="16">
        <v>2</v>
      </c>
      <c r="AC73" s="16">
        <v>12</v>
      </c>
      <c r="AD73" s="13">
        <v>0</v>
      </c>
      <c r="AE73" s="16">
        <v>3549</v>
      </c>
      <c r="AF73" s="13">
        <v>0</v>
      </c>
      <c r="AG73" s="16">
        <v>668</v>
      </c>
      <c r="AH73" s="16">
        <v>41</v>
      </c>
      <c r="AI73" s="24">
        <v>2175</v>
      </c>
      <c r="AJ73" s="24">
        <v>1590</v>
      </c>
      <c r="AK73" s="16">
        <v>310</v>
      </c>
      <c r="AL73" s="16">
        <v>3588</v>
      </c>
      <c r="AM73" s="16">
        <v>1170</v>
      </c>
      <c r="AN73" s="16">
        <v>620</v>
      </c>
      <c r="AO73" s="16">
        <v>263</v>
      </c>
      <c r="AP73" s="13">
        <v>0</v>
      </c>
    </row>
    <row r="74" spans="1:42" ht="14.3" customHeight="1">
      <c r="A74" s="9" t="s">
        <v>399</v>
      </c>
      <c r="B74" s="18">
        <v>156.25</v>
      </c>
      <c r="C74" s="11">
        <v>1.5</v>
      </c>
      <c r="D74" s="11">
        <v>2</v>
      </c>
      <c r="E74" s="22">
        <f t="shared" si="7"/>
        <v>3.5</v>
      </c>
      <c r="F74" s="22">
        <v>0.38</v>
      </c>
      <c r="G74" s="22">
        <v>30</v>
      </c>
      <c r="H74" s="13">
        <v>0</v>
      </c>
      <c r="I74" s="16">
        <v>313</v>
      </c>
      <c r="J74" s="16">
        <v>333</v>
      </c>
      <c r="K74" s="16">
        <v>36</v>
      </c>
      <c r="L74" s="16">
        <v>36</v>
      </c>
      <c r="M74" s="16">
        <v>256</v>
      </c>
      <c r="N74" s="16">
        <v>241</v>
      </c>
      <c r="O74" s="16">
        <v>459</v>
      </c>
      <c r="P74" s="10">
        <v>2.4660000000000002</v>
      </c>
      <c r="Q74" s="10">
        <v>1.3109999999999999</v>
      </c>
      <c r="R74" s="16">
        <v>181</v>
      </c>
      <c r="S74" s="16">
        <v>109</v>
      </c>
      <c r="T74" s="16">
        <v>53</v>
      </c>
      <c r="U74" s="16">
        <v>1</v>
      </c>
      <c r="V74" s="16">
        <v>97</v>
      </c>
      <c r="W74" s="16">
        <v>91</v>
      </c>
      <c r="X74" s="16">
        <v>113</v>
      </c>
      <c r="Y74" s="16">
        <v>30737</v>
      </c>
      <c r="Z74" s="16">
        <v>1011</v>
      </c>
      <c r="AA74" s="16">
        <v>640</v>
      </c>
      <c r="AB74" s="16">
        <v>2</v>
      </c>
      <c r="AC74" s="16">
        <v>11</v>
      </c>
      <c r="AD74" s="13">
        <v>1</v>
      </c>
      <c r="AE74" s="16">
        <v>678</v>
      </c>
      <c r="AF74" s="13">
        <v>0</v>
      </c>
      <c r="AG74" s="16">
        <v>966</v>
      </c>
      <c r="AH74" s="16">
        <v>1</v>
      </c>
      <c r="AI74" s="24">
        <v>2594</v>
      </c>
      <c r="AJ74" s="24">
        <v>1886</v>
      </c>
      <c r="AK74" s="16">
        <v>388</v>
      </c>
      <c r="AL74" s="16">
        <v>4486</v>
      </c>
      <c r="AM74" s="16">
        <v>1463</v>
      </c>
      <c r="AN74" s="16">
        <v>775</v>
      </c>
      <c r="AO74" s="16">
        <v>329</v>
      </c>
      <c r="AP74" s="13">
        <v>0.1</v>
      </c>
    </row>
    <row r="75" spans="1:42" ht="14.3" customHeight="1">
      <c r="A75" s="9" t="s">
        <v>552</v>
      </c>
      <c r="B75" s="18">
        <v>225</v>
      </c>
      <c r="C75" s="11">
        <v>0.9</v>
      </c>
      <c r="D75" s="11">
        <v>6.6</v>
      </c>
      <c r="E75" s="22">
        <v>7.5</v>
      </c>
      <c r="F75" s="22">
        <v>1.5</v>
      </c>
      <c r="G75" s="22">
        <v>37.5</v>
      </c>
      <c r="H75" s="13">
        <v>0</v>
      </c>
      <c r="I75" s="16">
        <v>424.5</v>
      </c>
      <c r="J75" s="16">
        <v>541.5</v>
      </c>
      <c r="K75" s="16">
        <v>39</v>
      </c>
      <c r="L75" s="16">
        <v>45</v>
      </c>
      <c r="M75" s="16">
        <v>319.5</v>
      </c>
      <c r="N75" s="16">
        <v>303</v>
      </c>
      <c r="O75" s="16">
        <v>615</v>
      </c>
      <c r="P75" s="10">
        <v>1.0349999999999999</v>
      </c>
      <c r="Q75" s="10">
        <v>1.032</v>
      </c>
      <c r="R75" s="16">
        <v>199.5</v>
      </c>
      <c r="S75" s="16">
        <v>87</v>
      </c>
      <c r="T75" s="16">
        <v>72</v>
      </c>
      <c r="U75" s="16">
        <v>0</v>
      </c>
      <c r="V75" s="16">
        <v>169.5</v>
      </c>
      <c r="W75" s="16">
        <v>108</v>
      </c>
      <c r="X75" s="16">
        <v>136.5</v>
      </c>
      <c r="Y75" s="16">
        <v>31117.5</v>
      </c>
      <c r="Z75" s="16">
        <v>981</v>
      </c>
      <c r="AA75" s="16">
        <v>652.5</v>
      </c>
      <c r="AB75" s="16">
        <v>3</v>
      </c>
      <c r="AC75" s="16">
        <v>18</v>
      </c>
      <c r="AD75" s="13">
        <v>0</v>
      </c>
      <c r="AE75" s="16">
        <v>5323.5</v>
      </c>
      <c r="AF75" s="13">
        <v>0</v>
      </c>
      <c r="AG75" s="16">
        <v>1002</v>
      </c>
      <c r="AH75" s="16">
        <v>61.5</v>
      </c>
      <c r="AI75" s="24">
        <v>3262.5</v>
      </c>
      <c r="AJ75" s="24">
        <v>2385</v>
      </c>
      <c r="AK75" s="16">
        <v>465</v>
      </c>
      <c r="AL75" s="16">
        <v>5382</v>
      </c>
      <c r="AM75" s="16">
        <v>1755</v>
      </c>
      <c r="AN75" s="16">
        <v>930</v>
      </c>
      <c r="AO75" s="16">
        <v>394.5</v>
      </c>
      <c r="AP75" s="13">
        <v>0</v>
      </c>
    </row>
    <row r="76" spans="1:42" ht="14.3" customHeight="1">
      <c r="A76" s="9" t="s">
        <v>336</v>
      </c>
      <c r="B76" s="18">
        <v>388</v>
      </c>
      <c r="C76" s="11">
        <v>2.2000000000000002</v>
      </c>
      <c r="D76" s="11">
        <v>12</v>
      </c>
      <c r="E76" s="22">
        <f t="shared" ref="E76:E77" si="11">C76+D76</f>
        <v>14.2</v>
      </c>
      <c r="F76" s="22">
        <v>8.8000000000000007</v>
      </c>
      <c r="G76" s="22">
        <v>23</v>
      </c>
      <c r="H76" s="13">
        <v>0</v>
      </c>
      <c r="I76" s="16">
        <v>194</v>
      </c>
      <c r="J76" s="16">
        <v>616</v>
      </c>
      <c r="K76" s="16">
        <v>84</v>
      </c>
      <c r="L76" s="16">
        <v>46</v>
      </c>
      <c r="M76" s="16">
        <v>298</v>
      </c>
      <c r="N76" s="16">
        <v>228</v>
      </c>
      <c r="O76" s="16">
        <v>296</v>
      </c>
      <c r="P76" s="10">
        <v>1.7689999999999999</v>
      </c>
      <c r="Q76" s="10">
        <v>1.246</v>
      </c>
      <c r="R76" s="16">
        <v>466</v>
      </c>
      <c r="S76" s="16">
        <v>112</v>
      </c>
      <c r="T76" s="16">
        <v>384</v>
      </c>
      <c r="U76" s="16">
        <v>32</v>
      </c>
      <c r="V76" s="16">
        <v>249</v>
      </c>
      <c r="W76" s="16">
        <v>67</v>
      </c>
      <c r="X76" s="16">
        <v>152</v>
      </c>
      <c r="Y76" s="16">
        <v>10193</v>
      </c>
      <c r="Z76" s="16">
        <v>830</v>
      </c>
      <c r="AA76" s="16">
        <v>281</v>
      </c>
      <c r="AB76" s="16">
        <v>10</v>
      </c>
      <c r="AC76" s="16">
        <v>11</v>
      </c>
      <c r="AD76" s="13">
        <v>8</v>
      </c>
      <c r="AE76" s="16">
        <v>5580</v>
      </c>
      <c r="AF76" s="13">
        <v>23</v>
      </c>
      <c r="AG76" s="16">
        <v>16992</v>
      </c>
      <c r="AH76" s="16">
        <v>4</v>
      </c>
      <c r="AI76" s="24">
        <v>1824</v>
      </c>
      <c r="AJ76" s="24">
        <v>1169</v>
      </c>
      <c r="AK76" s="16">
        <v>209</v>
      </c>
      <c r="AL76" s="16">
        <v>2924</v>
      </c>
      <c r="AM76" s="16">
        <v>1125</v>
      </c>
      <c r="AN76" s="16">
        <v>614</v>
      </c>
      <c r="AO76" s="16">
        <v>224</v>
      </c>
      <c r="AP76" s="13">
        <v>0.6</v>
      </c>
    </row>
    <row r="77" spans="1:42" ht="14.3" customHeight="1">
      <c r="A77" s="9" t="s">
        <v>381</v>
      </c>
      <c r="B77" s="18">
        <v>428</v>
      </c>
      <c r="C77" s="11">
        <v>2</v>
      </c>
      <c r="D77" s="11">
        <v>15</v>
      </c>
      <c r="E77" s="22">
        <f t="shared" si="11"/>
        <v>17</v>
      </c>
      <c r="F77" s="22">
        <v>7.2</v>
      </c>
      <c r="G77" s="22">
        <v>23</v>
      </c>
      <c r="H77" s="13">
        <v>0</v>
      </c>
      <c r="I77" s="16">
        <v>194</v>
      </c>
      <c r="J77" s="16">
        <v>616</v>
      </c>
      <c r="K77" s="16">
        <v>84</v>
      </c>
      <c r="L77" s="16">
        <v>46</v>
      </c>
      <c r="M77" s="16">
        <v>298</v>
      </c>
      <c r="N77" s="16">
        <v>228</v>
      </c>
      <c r="O77" s="16">
        <v>296</v>
      </c>
      <c r="P77" s="10">
        <v>1.7689999999999999</v>
      </c>
      <c r="Q77" s="10">
        <v>1.246</v>
      </c>
      <c r="R77" s="16">
        <v>466</v>
      </c>
      <c r="S77" s="16">
        <v>112</v>
      </c>
      <c r="T77" s="16">
        <v>384</v>
      </c>
      <c r="U77" s="16">
        <v>32</v>
      </c>
      <c r="V77" s="16">
        <v>249</v>
      </c>
      <c r="W77" s="16">
        <v>67</v>
      </c>
      <c r="X77" s="16">
        <v>152</v>
      </c>
      <c r="Y77" s="16">
        <v>10193</v>
      </c>
      <c r="Z77" s="16">
        <v>830</v>
      </c>
      <c r="AA77" s="16">
        <v>281</v>
      </c>
      <c r="AB77" s="16">
        <v>10</v>
      </c>
      <c r="AC77" s="16">
        <v>11</v>
      </c>
      <c r="AD77" s="13">
        <v>8</v>
      </c>
      <c r="AE77" s="16">
        <v>5580</v>
      </c>
      <c r="AF77" s="13">
        <v>23</v>
      </c>
      <c r="AG77" s="16">
        <v>16992</v>
      </c>
      <c r="AH77" s="16">
        <v>4</v>
      </c>
      <c r="AI77" s="24">
        <v>1824</v>
      </c>
      <c r="AJ77" s="24">
        <v>1169</v>
      </c>
      <c r="AK77" s="16">
        <v>209</v>
      </c>
      <c r="AL77" s="16">
        <v>2924</v>
      </c>
      <c r="AM77" s="16">
        <v>1125</v>
      </c>
      <c r="AN77" s="16">
        <v>614</v>
      </c>
      <c r="AO77" s="16">
        <v>224</v>
      </c>
      <c r="AP77" s="13">
        <v>0.6</v>
      </c>
    </row>
    <row r="78" spans="1:42" ht="14.3" customHeight="1">
      <c r="A78" s="9" t="s">
        <v>363</v>
      </c>
      <c r="B78" s="18">
        <v>432</v>
      </c>
      <c r="C78" s="11">
        <v>3.5</v>
      </c>
      <c r="D78" s="11">
        <v>13.5</v>
      </c>
      <c r="E78" s="22">
        <f t="shared" si="7"/>
        <v>17</v>
      </c>
      <c r="F78" s="22">
        <v>6.4</v>
      </c>
      <c r="G78" s="22">
        <v>24</v>
      </c>
      <c r="H78" s="13">
        <v>0</v>
      </c>
      <c r="I78" s="16">
        <v>194</v>
      </c>
      <c r="J78" s="16">
        <v>616</v>
      </c>
      <c r="K78" s="16">
        <v>84</v>
      </c>
      <c r="L78" s="16">
        <v>46</v>
      </c>
      <c r="M78" s="16">
        <v>298</v>
      </c>
      <c r="N78" s="16">
        <v>228</v>
      </c>
      <c r="O78" s="16">
        <v>296</v>
      </c>
      <c r="P78" s="10">
        <v>1.7689999999999999</v>
      </c>
      <c r="Q78" s="10">
        <v>1.246</v>
      </c>
      <c r="R78" s="16">
        <v>466</v>
      </c>
      <c r="S78" s="16">
        <v>112</v>
      </c>
      <c r="T78" s="16">
        <v>384</v>
      </c>
      <c r="U78" s="16">
        <v>32</v>
      </c>
      <c r="V78" s="16">
        <v>249</v>
      </c>
      <c r="W78" s="16">
        <v>67</v>
      </c>
      <c r="X78" s="16">
        <v>152</v>
      </c>
      <c r="Y78" s="16">
        <v>10193</v>
      </c>
      <c r="Z78" s="16">
        <v>830</v>
      </c>
      <c r="AA78" s="16">
        <v>281</v>
      </c>
      <c r="AB78" s="16">
        <v>10</v>
      </c>
      <c r="AC78" s="16">
        <v>11</v>
      </c>
      <c r="AD78" s="13">
        <v>8</v>
      </c>
      <c r="AE78" s="16">
        <v>5580</v>
      </c>
      <c r="AF78" s="13">
        <v>23</v>
      </c>
      <c r="AG78" s="16">
        <v>16992</v>
      </c>
      <c r="AH78" s="16">
        <v>4</v>
      </c>
      <c r="AI78" s="24">
        <v>1824</v>
      </c>
      <c r="AJ78" s="24">
        <v>1169</v>
      </c>
      <c r="AK78" s="16">
        <v>209</v>
      </c>
      <c r="AL78" s="16">
        <v>2924</v>
      </c>
      <c r="AM78" s="16">
        <v>1125</v>
      </c>
      <c r="AN78" s="16">
        <v>614</v>
      </c>
      <c r="AO78" s="16">
        <v>224</v>
      </c>
      <c r="AP78" s="13">
        <v>0.6</v>
      </c>
    </row>
    <row r="79" spans="1:42" ht="14.3" customHeight="1">
      <c r="A79" s="9" t="s">
        <v>337</v>
      </c>
      <c r="B79" s="18">
        <v>496</v>
      </c>
      <c r="C79" s="11">
        <v>2.8</v>
      </c>
      <c r="D79" s="11">
        <v>16.2</v>
      </c>
      <c r="E79" s="22">
        <f t="shared" si="7"/>
        <v>19</v>
      </c>
      <c r="F79" s="22">
        <v>11</v>
      </c>
      <c r="G79" s="22">
        <v>26</v>
      </c>
      <c r="H79" s="13">
        <v>0</v>
      </c>
      <c r="I79" s="16">
        <v>194</v>
      </c>
      <c r="J79" s="16">
        <v>616</v>
      </c>
      <c r="K79" s="16">
        <v>84</v>
      </c>
      <c r="L79" s="16">
        <v>46</v>
      </c>
      <c r="M79" s="16">
        <v>298</v>
      </c>
      <c r="N79" s="16">
        <v>228</v>
      </c>
      <c r="O79" s="16">
        <v>296</v>
      </c>
      <c r="P79" s="10">
        <v>1.7689999999999999</v>
      </c>
      <c r="Q79" s="10">
        <v>1.246</v>
      </c>
      <c r="R79" s="16">
        <v>466</v>
      </c>
      <c r="S79" s="16">
        <v>112</v>
      </c>
      <c r="T79" s="16">
        <v>384</v>
      </c>
      <c r="U79" s="16">
        <v>32</v>
      </c>
      <c r="V79" s="16">
        <v>249</v>
      </c>
      <c r="W79" s="16">
        <v>67</v>
      </c>
      <c r="X79" s="16">
        <v>152</v>
      </c>
      <c r="Y79" s="16">
        <v>10193</v>
      </c>
      <c r="Z79" s="16">
        <v>830</v>
      </c>
      <c r="AA79" s="16">
        <v>281</v>
      </c>
      <c r="AB79" s="16">
        <v>10</v>
      </c>
      <c r="AC79" s="16">
        <v>11</v>
      </c>
      <c r="AD79" s="13">
        <v>8</v>
      </c>
      <c r="AE79" s="16">
        <v>5580</v>
      </c>
      <c r="AF79" s="13">
        <v>23</v>
      </c>
      <c r="AG79" s="16">
        <v>16992</v>
      </c>
      <c r="AH79" s="16">
        <v>4</v>
      </c>
      <c r="AI79" s="24">
        <v>1824</v>
      </c>
      <c r="AJ79" s="24">
        <v>1169</v>
      </c>
      <c r="AK79" s="16">
        <v>209</v>
      </c>
      <c r="AL79" s="16">
        <v>2924</v>
      </c>
      <c r="AM79" s="16">
        <v>1125</v>
      </c>
      <c r="AN79" s="16">
        <v>614</v>
      </c>
      <c r="AO79" s="16">
        <v>224</v>
      </c>
      <c r="AP79" s="13">
        <v>0.6</v>
      </c>
    </row>
    <row r="80" spans="1:42" ht="14.3" customHeight="1">
      <c r="A80" s="9" t="s">
        <v>370</v>
      </c>
      <c r="B80" s="16">
        <v>43</v>
      </c>
      <c r="C80" s="10">
        <v>0</v>
      </c>
      <c r="D80" s="10">
        <v>0.4</v>
      </c>
      <c r="E80" s="23">
        <f t="shared" si="7"/>
        <v>0.4</v>
      </c>
      <c r="F80" s="13">
        <v>6</v>
      </c>
      <c r="G80" s="13">
        <v>2</v>
      </c>
      <c r="H80" s="13">
        <v>8</v>
      </c>
      <c r="I80" s="16">
        <v>1</v>
      </c>
      <c r="J80" s="16">
        <v>213</v>
      </c>
      <c r="K80" s="16">
        <v>50</v>
      </c>
      <c r="L80" s="16">
        <v>38</v>
      </c>
      <c r="M80" s="16">
        <v>56</v>
      </c>
      <c r="N80" s="16">
        <v>21</v>
      </c>
      <c r="O80" s="16">
        <v>28</v>
      </c>
      <c r="P80" s="10">
        <v>1.25</v>
      </c>
      <c r="Q80" s="10">
        <v>0.66300000000000003</v>
      </c>
      <c r="R80" s="16">
        <v>175</v>
      </c>
      <c r="S80" s="16">
        <v>500</v>
      </c>
      <c r="T80" s="16">
        <v>25</v>
      </c>
      <c r="U80" s="16">
        <v>1</v>
      </c>
      <c r="V80" s="16">
        <v>24</v>
      </c>
      <c r="W80" s="16">
        <v>31</v>
      </c>
      <c r="X80" s="16">
        <v>63</v>
      </c>
      <c r="Y80" s="16">
        <v>1021</v>
      </c>
      <c r="Z80" s="16">
        <v>375</v>
      </c>
      <c r="AA80" s="16">
        <v>94</v>
      </c>
      <c r="AB80" s="16">
        <v>3</v>
      </c>
      <c r="AC80" s="16">
        <v>20</v>
      </c>
      <c r="AD80" s="13">
        <v>0</v>
      </c>
      <c r="AE80" s="16">
        <v>31250</v>
      </c>
      <c r="AF80" s="13">
        <v>0</v>
      </c>
      <c r="AG80" s="16">
        <v>1999</v>
      </c>
      <c r="AH80" s="16">
        <v>13</v>
      </c>
      <c r="AI80" s="25">
        <v>41</v>
      </c>
      <c r="AJ80" s="25">
        <v>90</v>
      </c>
      <c r="AK80" s="16">
        <v>16</v>
      </c>
      <c r="AL80" s="16">
        <v>254</v>
      </c>
      <c r="AM80" s="16">
        <v>65</v>
      </c>
      <c r="AN80" s="16">
        <v>25</v>
      </c>
      <c r="AO80" s="16">
        <v>16</v>
      </c>
      <c r="AP80" s="13">
        <v>0.5</v>
      </c>
    </row>
    <row r="81" spans="1:42" ht="14.3" customHeight="1">
      <c r="A81" s="9" t="s">
        <v>360</v>
      </c>
      <c r="B81" s="18">
        <v>100</v>
      </c>
      <c r="C81" s="11">
        <v>0.2</v>
      </c>
      <c r="D81" s="11">
        <v>0.2</v>
      </c>
      <c r="E81" s="22">
        <f t="shared" si="7"/>
        <v>0.4</v>
      </c>
      <c r="F81" s="22">
        <v>17.5</v>
      </c>
      <c r="G81" s="22">
        <v>6.7</v>
      </c>
      <c r="H81" s="13">
        <v>1</v>
      </c>
      <c r="I81" s="16">
        <v>173</v>
      </c>
      <c r="J81" s="16">
        <v>393</v>
      </c>
      <c r="K81" s="16">
        <v>130</v>
      </c>
      <c r="L81" s="16">
        <v>65</v>
      </c>
      <c r="M81" s="16">
        <v>143</v>
      </c>
      <c r="N81" s="16">
        <v>115</v>
      </c>
      <c r="O81" s="16">
        <v>243</v>
      </c>
      <c r="P81" s="10">
        <v>1.01</v>
      </c>
      <c r="Q81" s="10">
        <v>0.88</v>
      </c>
      <c r="R81" s="16">
        <v>365</v>
      </c>
      <c r="S81" s="16">
        <v>655</v>
      </c>
      <c r="T81" s="16">
        <v>53</v>
      </c>
      <c r="U81" s="16">
        <v>18</v>
      </c>
      <c r="V81" s="16">
        <v>10</v>
      </c>
      <c r="W81" s="16">
        <v>100</v>
      </c>
      <c r="X81" s="16">
        <v>293</v>
      </c>
      <c r="Y81" s="16">
        <v>2001</v>
      </c>
      <c r="Z81" s="16">
        <v>930</v>
      </c>
      <c r="AA81" s="16">
        <v>88</v>
      </c>
      <c r="AB81" s="16">
        <v>10</v>
      </c>
      <c r="AC81" s="16">
        <v>5</v>
      </c>
      <c r="AD81" s="13">
        <v>1</v>
      </c>
      <c r="AE81" s="16">
        <v>2000</v>
      </c>
      <c r="AF81" s="13">
        <v>0</v>
      </c>
      <c r="AG81" s="16">
        <v>120</v>
      </c>
      <c r="AH81" s="16">
        <v>0</v>
      </c>
      <c r="AI81" s="24">
        <v>210</v>
      </c>
      <c r="AJ81" s="24">
        <v>143</v>
      </c>
      <c r="AK81" s="16">
        <v>60</v>
      </c>
      <c r="AL81" s="16">
        <v>493</v>
      </c>
      <c r="AM81" s="16">
        <v>90</v>
      </c>
      <c r="AN81" s="16">
        <v>60</v>
      </c>
      <c r="AO81" s="16">
        <v>53</v>
      </c>
      <c r="AP81" s="13">
        <v>4.3</v>
      </c>
    </row>
    <row r="82" spans="1:42" ht="14.3" customHeight="1">
      <c r="A82" s="9" t="s">
        <v>545</v>
      </c>
      <c r="B82" s="16">
        <v>162</v>
      </c>
      <c r="C82" s="10">
        <v>4.5</v>
      </c>
      <c r="D82" s="10">
        <v>3</v>
      </c>
      <c r="E82" s="23">
        <f>C82+D82</f>
        <v>7.5</v>
      </c>
      <c r="F82" s="13">
        <v>20</v>
      </c>
      <c r="G82" s="13">
        <v>3</v>
      </c>
      <c r="H82" s="13">
        <v>3</v>
      </c>
      <c r="I82" s="16">
        <v>309</v>
      </c>
      <c r="J82" s="16">
        <v>471</v>
      </c>
      <c r="K82" s="16">
        <v>12</v>
      </c>
      <c r="L82" s="16">
        <v>27</v>
      </c>
      <c r="M82" s="16">
        <v>68</v>
      </c>
      <c r="N82" s="16">
        <v>48</v>
      </c>
      <c r="O82" s="16">
        <v>525</v>
      </c>
      <c r="P82" s="10">
        <v>0.57199999999999995</v>
      </c>
      <c r="Q82" s="10">
        <v>0.46700000000000003</v>
      </c>
      <c r="R82" s="16">
        <v>119</v>
      </c>
      <c r="S82" s="16">
        <v>176</v>
      </c>
      <c r="T82" s="16">
        <v>26</v>
      </c>
      <c r="U82" s="16">
        <v>6</v>
      </c>
      <c r="V82" s="16">
        <v>154</v>
      </c>
      <c r="W82" s="16">
        <v>117</v>
      </c>
      <c r="X82" s="16">
        <v>59</v>
      </c>
      <c r="Y82" s="16">
        <v>4009</v>
      </c>
      <c r="Z82" s="16">
        <v>402</v>
      </c>
      <c r="AA82" s="16">
        <v>305</v>
      </c>
      <c r="AB82" s="16">
        <v>0</v>
      </c>
      <c r="AC82" s="16">
        <v>21</v>
      </c>
      <c r="AD82" s="13">
        <v>0</v>
      </c>
      <c r="AE82" s="16">
        <v>16904</v>
      </c>
      <c r="AF82" s="13">
        <v>0.1</v>
      </c>
      <c r="AG82" s="16">
        <v>510</v>
      </c>
      <c r="AH82" s="16">
        <v>39</v>
      </c>
      <c r="AI82" s="24">
        <v>164</v>
      </c>
      <c r="AJ82" s="24">
        <v>150</v>
      </c>
      <c r="AK82" s="16">
        <v>27</v>
      </c>
      <c r="AL82" s="16">
        <v>470</v>
      </c>
      <c r="AM82" s="16">
        <v>95</v>
      </c>
      <c r="AN82" s="16">
        <v>44</v>
      </c>
      <c r="AO82" s="16">
        <v>41</v>
      </c>
      <c r="AP82" s="13">
        <v>1.7</v>
      </c>
    </row>
    <row r="83" spans="1:42" ht="14.3" customHeight="1">
      <c r="A83" s="9" t="s">
        <v>101</v>
      </c>
      <c r="E83" s="23">
        <f t="shared" si="7"/>
        <v>0</v>
      </c>
    </row>
    <row r="84" spans="1:42" ht="14.3" customHeight="1">
      <c r="A84" s="9" t="s">
        <v>392</v>
      </c>
      <c r="B84" s="18">
        <v>24</v>
      </c>
      <c r="C84" s="11">
        <v>0.2</v>
      </c>
      <c r="D84" s="11">
        <v>0.5</v>
      </c>
      <c r="E84" s="22">
        <f t="shared" si="7"/>
        <v>0.7</v>
      </c>
      <c r="F84" s="22">
        <v>0.2</v>
      </c>
      <c r="G84" s="22">
        <v>4.2</v>
      </c>
      <c r="H84" s="13">
        <v>0</v>
      </c>
      <c r="I84" s="16">
        <v>543</v>
      </c>
      <c r="J84" s="16">
        <v>51</v>
      </c>
      <c r="K84" s="16">
        <v>7</v>
      </c>
      <c r="L84" s="16">
        <v>12</v>
      </c>
      <c r="M84" s="16">
        <v>27</v>
      </c>
      <c r="N84" s="16">
        <v>33</v>
      </c>
      <c r="O84" s="16">
        <v>713</v>
      </c>
      <c r="P84" s="10">
        <v>0.32100000000000001</v>
      </c>
      <c r="Q84" s="10">
        <v>0.24299999999999999</v>
      </c>
      <c r="R84" s="16">
        <v>12</v>
      </c>
      <c r="S84" s="16">
        <v>13</v>
      </c>
      <c r="T84" s="16">
        <v>9</v>
      </c>
      <c r="U84" s="16">
        <v>1</v>
      </c>
      <c r="V84" s="16">
        <v>2</v>
      </c>
      <c r="W84" s="16">
        <v>138</v>
      </c>
      <c r="X84" s="16">
        <v>35</v>
      </c>
      <c r="Y84" s="16">
        <v>1609</v>
      </c>
      <c r="Z84" s="16">
        <v>78</v>
      </c>
      <c r="AA84" s="16">
        <v>97</v>
      </c>
      <c r="AB84" s="16">
        <v>0</v>
      </c>
      <c r="AC84" s="16">
        <v>0</v>
      </c>
      <c r="AD84" s="13">
        <v>0</v>
      </c>
      <c r="AE84" s="16">
        <v>0</v>
      </c>
      <c r="AF84" s="13">
        <v>0</v>
      </c>
      <c r="AG84" s="16">
        <v>105</v>
      </c>
      <c r="AH84" s="16">
        <v>3</v>
      </c>
      <c r="AI84" s="24">
        <v>310</v>
      </c>
      <c r="AJ84" s="24">
        <v>216</v>
      </c>
      <c r="AK84" s="16">
        <v>44</v>
      </c>
      <c r="AL84" s="16">
        <v>585</v>
      </c>
      <c r="AM84" s="16">
        <v>190</v>
      </c>
      <c r="AN84" s="16">
        <v>92</v>
      </c>
      <c r="AO84" s="16">
        <v>40</v>
      </c>
      <c r="AP84" s="13">
        <v>0</v>
      </c>
    </row>
    <row r="85" spans="1:42" ht="14.3" customHeight="1">
      <c r="A85" s="9" t="s">
        <v>162</v>
      </c>
      <c r="B85" s="18">
        <v>59</v>
      </c>
      <c r="C85" s="11">
        <v>3.1</v>
      </c>
      <c r="D85" s="11">
        <v>1.5</v>
      </c>
      <c r="E85" s="22">
        <f t="shared" si="7"/>
        <v>4.5999999999999996</v>
      </c>
      <c r="F85" s="22">
        <v>0.1</v>
      </c>
      <c r="G85" s="22">
        <v>4.4000000000000004</v>
      </c>
      <c r="H85" s="13">
        <v>0</v>
      </c>
      <c r="I85" s="16">
        <v>280</v>
      </c>
      <c r="J85" s="16">
        <v>20</v>
      </c>
      <c r="K85" s="18">
        <v>136</v>
      </c>
      <c r="L85" s="16">
        <v>6</v>
      </c>
      <c r="M85" s="16">
        <v>60</v>
      </c>
      <c r="N85" s="16">
        <v>44</v>
      </c>
      <c r="O85" s="16">
        <v>400</v>
      </c>
      <c r="P85" s="10">
        <v>0.08</v>
      </c>
      <c r="Q85" s="10">
        <v>0.6</v>
      </c>
      <c r="R85" s="16">
        <v>16</v>
      </c>
      <c r="S85" s="16">
        <v>6</v>
      </c>
      <c r="T85" s="16">
        <v>18</v>
      </c>
      <c r="U85" s="16">
        <v>4</v>
      </c>
      <c r="V85" s="16">
        <v>133</v>
      </c>
      <c r="W85" s="16">
        <v>10</v>
      </c>
      <c r="X85" s="16">
        <v>70</v>
      </c>
      <c r="Y85" s="16">
        <v>940</v>
      </c>
      <c r="Z85" s="16">
        <v>160</v>
      </c>
      <c r="AA85" s="16">
        <v>12</v>
      </c>
      <c r="AB85" s="16">
        <v>1</v>
      </c>
      <c r="AC85" s="16">
        <v>4</v>
      </c>
      <c r="AD85" s="13">
        <v>0</v>
      </c>
      <c r="AE85" s="16">
        <v>0</v>
      </c>
      <c r="AF85" s="13">
        <v>0</v>
      </c>
      <c r="AG85" s="16">
        <v>280</v>
      </c>
      <c r="AH85" s="16">
        <v>5</v>
      </c>
      <c r="AI85" s="24">
        <v>312</v>
      </c>
      <c r="AJ85" s="24">
        <v>137</v>
      </c>
      <c r="AK85" s="16">
        <v>17</v>
      </c>
      <c r="AL85" s="16">
        <v>869</v>
      </c>
      <c r="AM85" s="16">
        <v>67</v>
      </c>
      <c r="AN85" s="16">
        <v>126</v>
      </c>
      <c r="AO85" s="16">
        <v>71</v>
      </c>
      <c r="AP85" s="13">
        <v>0</v>
      </c>
    </row>
    <row r="86" spans="1:42" ht="14.3" customHeight="1">
      <c r="A86" s="9" t="s">
        <v>161</v>
      </c>
      <c r="B86" s="18">
        <f t="shared" ref="B86:AP86" si="12">B85*2</f>
        <v>118</v>
      </c>
      <c r="C86" s="11">
        <f t="shared" si="12"/>
        <v>6.2</v>
      </c>
      <c r="D86" s="11">
        <f t="shared" si="12"/>
        <v>3</v>
      </c>
      <c r="E86" s="22">
        <f t="shared" si="12"/>
        <v>9.1999999999999993</v>
      </c>
      <c r="F86" s="22">
        <f t="shared" si="12"/>
        <v>0.2</v>
      </c>
      <c r="G86" s="22">
        <f t="shared" si="12"/>
        <v>8.8000000000000007</v>
      </c>
      <c r="H86" s="13">
        <f t="shared" si="12"/>
        <v>0</v>
      </c>
      <c r="I86" s="16">
        <f t="shared" si="12"/>
        <v>560</v>
      </c>
      <c r="J86" s="16">
        <f t="shared" si="12"/>
        <v>40</v>
      </c>
      <c r="K86" s="18">
        <f t="shared" si="12"/>
        <v>272</v>
      </c>
      <c r="L86" s="16">
        <f t="shared" si="12"/>
        <v>12</v>
      </c>
      <c r="M86" s="16">
        <f t="shared" si="12"/>
        <v>120</v>
      </c>
      <c r="N86" s="16">
        <f t="shared" si="12"/>
        <v>88</v>
      </c>
      <c r="O86" s="16">
        <f t="shared" si="12"/>
        <v>800</v>
      </c>
      <c r="P86" s="10">
        <f t="shared" si="12"/>
        <v>0.16</v>
      </c>
      <c r="Q86" s="10">
        <f t="shared" si="12"/>
        <v>1.2</v>
      </c>
      <c r="R86" s="16">
        <f t="shared" si="12"/>
        <v>32</v>
      </c>
      <c r="S86" s="16">
        <f t="shared" si="12"/>
        <v>12</v>
      </c>
      <c r="T86" s="16">
        <f t="shared" si="12"/>
        <v>36</v>
      </c>
      <c r="U86" s="16">
        <f t="shared" si="12"/>
        <v>8</v>
      </c>
      <c r="V86" s="16">
        <f t="shared" si="12"/>
        <v>266</v>
      </c>
      <c r="W86" s="16">
        <f t="shared" si="12"/>
        <v>20</v>
      </c>
      <c r="X86" s="16">
        <f t="shared" si="12"/>
        <v>140</v>
      </c>
      <c r="Y86" s="16">
        <f t="shared" si="12"/>
        <v>1880</v>
      </c>
      <c r="Z86" s="16">
        <f t="shared" si="12"/>
        <v>320</v>
      </c>
      <c r="AA86" s="16">
        <f t="shared" si="12"/>
        <v>24</v>
      </c>
      <c r="AB86" s="16">
        <f t="shared" si="12"/>
        <v>2</v>
      </c>
      <c r="AC86" s="16">
        <f t="shared" si="12"/>
        <v>8</v>
      </c>
      <c r="AD86" s="13">
        <f t="shared" si="12"/>
        <v>0</v>
      </c>
      <c r="AE86" s="16">
        <f t="shared" si="12"/>
        <v>0</v>
      </c>
      <c r="AF86" s="13">
        <f t="shared" si="12"/>
        <v>0</v>
      </c>
      <c r="AG86" s="16">
        <f t="shared" si="12"/>
        <v>560</v>
      </c>
      <c r="AH86" s="16">
        <f t="shared" si="12"/>
        <v>10</v>
      </c>
      <c r="AI86" s="24">
        <f t="shared" si="12"/>
        <v>624</v>
      </c>
      <c r="AJ86" s="24">
        <f t="shared" si="12"/>
        <v>274</v>
      </c>
      <c r="AK86" s="16">
        <v>34</v>
      </c>
      <c r="AL86" s="16">
        <v>1738</v>
      </c>
      <c r="AM86" s="16">
        <v>134</v>
      </c>
      <c r="AN86" s="16">
        <v>252</v>
      </c>
      <c r="AO86" s="16">
        <v>142</v>
      </c>
      <c r="AP86" s="13">
        <f t="shared" si="12"/>
        <v>0</v>
      </c>
    </row>
    <row r="87" spans="1:42" ht="14.3" customHeight="1">
      <c r="A87" s="9" t="s">
        <v>137</v>
      </c>
      <c r="E87" s="23">
        <f>C87+D87</f>
        <v>0</v>
      </c>
    </row>
    <row r="88" spans="1:42" ht="14.3" customHeight="1">
      <c r="A88" s="9" t="s">
        <v>152</v>
      </c>
      <c r="B88" s="16">
        <v>142</v>
      </c>
      <c r="C88" s="10">
        <v>6.9</v>
      </c>
      <c r="D88" s="10">
        <v>4.4000000000000004</v>
      </c>
      <c r="E88" s="23">
        <f t="shared" ref="E88" si="13">C88+D88</f>
        <v>11.3</v>
      </c>
      <c r="F88" s="13">
        <v>0</v>
      </c>
      <c r="G88" s="13">
        <v>10</v>
      </c>
      <c r="H88" s="13">
        <v>0</v>
      </c>
      <c r="I88" s="16">
        <v>240</v>
      </c>
      <c r="J88" s="16">
        <v>40</v>
      </c>
      <c r="K88" s="16">
        <v>320</v>
      </c>
      <c r="L88" s="16">
        <v>14</v>
      </c>
      <c r="M88" s="16">
        <v>220</v>
      </c>
      <c r="N88" s="16">
        <v>92</v>
      </c>
      <c r="O88" s="16">
        <v>360</v>
      </c>
      <c r="P88" s="10">
        <v>0.12</v>
      </c>
      <c r="Q88" s="10">
        <v>1.52</v>
      </c>
      <c r="R88" s="16">
        <v>40</v>
      </c>
      <c r="S88" s="16">
        <v>16</v>
      </c>
      <c r="T88" s="16">
        <v>46</v>
      </c>
      <c r="U88" s="16">
        <v>14</v>
      </c>
      <c r="V88" s="16">
        <v>294</v>
      </c>
      <c r="W88" s="16">
        <v>16</v>
      </c>
      <c r="X88" s="16">
        <v>120</v>
      </c>
      <c r="Y88" s="16">
        <v>2227</v>
      </c>
      <c r="Z88" s="16">
        <v>160</v>
      </c>
      <c r="AA88" s="16">
        <v>28</v>
      </c>
      <c r="AB88" s="16">
        <v>1</v>
      </c>
      <c r="AC88" s="16">
        <v>14</v>
      </c>
      <c r="AD88" s="13">
        <v>1</v>
      </c>
      <c r="AE88" s="16">
        <v>0</v>
      </c>
      <c r="AF88" s="13">
        <v>0</v>
      </c>
      <c r="AG88" s="16">
        <v>336</v>
      </c>
      <c r="AH88" s="16">
        <v>12</v>
      </c>
      <c r="AI88" s="24">
        <v>744</v>
      </c>
      <c r="AJ88" s="24">
        <v>327</v>
      </c>
      <c r="AK88" s="16">
        <v>40</v>
      </c>
      <c r="AL88" s="16">
        <v>2073</v>
      </c>
      <c r="AM88" s="16">
        <v>159</v>
      </c>
      <c r="AN88" s="16">
        <v>228</v>
      </c>
      <c r="AO88" s="16">
        <v>129</v>
      </c>
      <c r="AP88" s="13">
        <v>0</v>
      </c>
    </row>
    <row r="89" spans="1:42" ht="14.3" customHeight="1">
      <c r="A89" s="9" t="s">
        <v>154</v>
      </c>
      <c r="B89" s="16">
        <v>115</v>
      </c>
      <c r="C89" s="10">
        <v>5.5</v>
      </c>
      <c r="D89" s="10">
        <v>3.5</v>
      </c>
      <c r="E89" s="23">
        <f t="shared" ref="E89:E195" si="14">C89+D89</f>
        <v>9</v>
      </c>
      <c r="F89" s="13">
        <v>0</v>
      </c>
      <c r="G89" s="13">
        <v>9</v>
      </c>
      <c r="H89" s="13">
        <v>0</v>
      </c>
      <c r="I89" s="16">
        <v>90</v>
      </c>
      <c r="J89" s="16">
        <v>30</v>
      </c>
      <c r="K89" s="16">
        <v>330</v>
      </c>
      <c r="L89" s="16">
        <v>13</v>
      </c>
      <c r="M89" s="16">
        <v>210</v>
      </c>
      <c r="N89" s="16">
        <v>60</v>
      </c>
      <c r="O89" s="16">
        <v>180</v>
      </c>
      <c r="P89" s="10">
        <v>0.09</v>
      </c>
      <c r="Q89" s="10">
        <v>1.38</v>
      </c>
      <c r="R89" s="16">
        <v>197</v>
      </c>
      <c r="S89" s="16">
        <v>12</v>
      </c>
      <c r="T89" s="16">
        <v>48</v>
      </c>
      <c r="U89" s="16">
        <v>12</v>
      </c>
      <c r="V89" s="16">
        <v>241</v>
      </c>
      <c r="W89" s="16">
        <v>15</v>
      </c>
      <c r="X89" s="16">
        <v>102</v>
      </c>
      <c r="Y89" s="16">
        <v>1925</v>
      </c>
      <c r="Z89" s="16">
        <v>120</v>
      </c>
      <c r="AA89" s="16">
        <v>27</v>
      </c>
      <c r="AB89" s="16">
        <v>1</v>
      </c>
      <c r="AC89" s="16">
        <v>6</v>
      </c>
      <c r="AD89" s="13">
        <v>1</v>
      </c>
      <c r="AE89" s="16">
        <v>0</v>
      </c>
      <c r="AF89" s="13">
        <v>0</v>
      </c>
      <c r="AG89" s="16">
        <v>320</v>
      </c>
      <c r="AH89" s="16">
        <v>9</v>
      </c>
      <c r="AI89" s="24">
        <v>611</v>
      </c>
      <c r="AJ89" s="24">
        <v>284</v>
      </c>
      <c r="AK89" s="16">
        <v>43</v>
      </c>
      <c r="AL89" s="16">
        <v>1825</v>
      </c>
      <c r="AM89" s="16">
        <v>129</v>
      </c>
      <c r="AN89" s="16">
        <v>198</v>
      </c>
      <c r="AO89" s="16">
        <v>112</v>
      </c>
      <c r="AP89" s="13">
        <v>0</v>
      </c>
    </row>
    <row r="90" spans="1:42" ht="14.3" customHeight="1">
      <c r="A90" s="9" t="s">
        <v>138</v>
      </c>
      <c r="E90" s="23">
        <f t="shared" si="14"/>
        <v>0</v>
      </c>
    </row>
    <row r="91" spans="1:42" ht="14.3" customHeight="1">
      <c r="A91" s="9" t="s">
        <v>543</v>
      </c>
      <c r="B91" s="18">
        <v>66</v>
      </c>
      <c r="C91" s="11">
        <v>3.46</v>
      </c>
      <c r="D91" s="11">
        <v>1.94</v>
      </c>
      <c r="E91" s="22">
        <v>5.4</v>
      </c>
      <c r="F91" s="22">
        <v>0.7</v>
      </c>
      <c r="G91" s="22">
        <v>3.7</v>
      </c>
      <c r="H91" s="13">
        <v>0</v>
      </c>
      <c r="I91" s="16">
        <v>220</v>
      </c>
      <c r="J91" s="16">
        <v>26.400000000000002</v>
      </c>
      <c r="K91" s="16">
        <v>120</v>
      </c>
      <c r="L91" s="16">
        <v>8.8000000000000007</v>
      </c>
      <c r="M91" s="16">
        <v>160</v>
      </c>
      <c r="N91" s="16">
        <v>50.400000000000006</v>
      </c>
      <c r="O91" s="16">
        <v>180</v>
      </c>
      <c r="P91" s="16">
        <v>0.24</v>
      </c>
      <c r="Q91" s="16">
        <v>0.64000000000000012</v>
      </c>
      <c r="R91" s="16">
        <v>24</v>
      </c>
      <c r="S91" s="16">
        <v>10.4</v>
      </c>
      <c r="T91" s="16">
        <v>28</v>
      </c>
      <c r="U91" s="16">
        <v>7.2</v>
      </c>
      <c r="V91" s="16">
        <v>135.20000000000002</v>
      </c>
      <c r="W91" s="16">
        <v>8</v>
      </c>
      <c r="X91" s="16">
        <v>70.400000000000006</v>
      </c>
      <c r="Y91" s="16">
        <v>621.6</v>
      </c>
      <c r="Z91" s="16">
        <v>100</v>
      </c>
      <c r="AA91" s="16">
        <v>16</v>
      </c>
      <c r="AB91" s="16">
        <v>0.8</v>
      </c>
      <c r="AC91" s="16">
        <v>4</v>
      </c>
      <c r="AD91" s="16">
        <v>0</v>
      </c>
      <c r="AE91" s="16">
        <v>0</v>
      </c>
      <c r="AF91" s="16">
        <v>0</v>
      </c>
      <c r="AG91" s="16">
        <v>220.8</v>
      </c>
      <c r="AH91" s="16">
        <v>6.4</v>
      </c>
      <c r="AI91" s="24">
        <v>198.4</v>
      </c>
      <c r="AJ91" s="24">
        <v>87.2</v>
      </c>
      <c r="AK91" s="16">
        <v>13.600000000000001</v>
      </c>
      <c r="AL91" s="16">
        <v>552</v>
      </c>
      <c r="AM91" s="16">
        <v>42.400000000000006</v>
      </c>
      <c r="AN91" s="16">
        <v>60.800000000000004</v>
      </c>
      <c r="AO91" s="16">
        <v>34.4</v>
      </c>
      <c r="AP91" s="13">
        <v>0</v>
      </c>
    </row>
    <row r="92" spans="1:42" ht="14.3" customHeight="1">
      <c r="A92" s="9" t="s">
        <v>288</v>
      </c>
      <c r="B92" s="16">
        <v>82</v>
      </c>
      <c r="C92" s="10">
        <v>4.5999999999999996</v>
      </c>
      <c r="D92" s="10">
        <v>3</v>
      </c>
      <c r="E92" s="23">
        <f>C92+D92</f>
        <v>7.6</v>
      </c>
      <c r="F92" s="13">
        <v>0</v>
      </c>
      <c r="G92" s="13">
        <v>3</v>
      </c>
      <c r="H92" s="13">
        <v>0</v>
      </c>
      <c r="I92" s="16">
        <v>275</v>
      </c>
      <c r="J92" s="16">
        <v>33</v>
      </c>
      <c r="K92" s="16">
        <v>150</v>
      </c>
      <c r="L92" s="16">
        <v>11</v>
      </c>
      <c r="M92" s="16">
        <v>200</v>
      </c>
      <c r="N92" s="16">
        <v>63</v>
      </c>
      <c r="O92" s="16">
        <v>225</v>
      </c>
      <c r="P92" s="10">
        <v>0.3</v>
      </c>
      <c r="Q92" s="10">
        <v>0.8</v>
      </c>
      <c r="R92" s="16">
        <v>30</v>
      </c>
      <c r="S92" s="16">
        <v>13</v>
      </c>
      <c r="T92" s="16">
        <v>35</v>
      </c>
      <c r="U92" s="16">
        <v>9</v>
      </c>
      <c r="V92" s="16">
        <v>169</v>
      </c>
      <c r="W92" s="16">
        <v>10</v>
      </c>
      <c r="X92" s="16">
        <v>88</v>
      </c>
      <c r="Y92" s="16">
        <v>777</v>
      </c>
      <c r="Z92" s="16">
        <v>125</v>
      </c>
      <c r="AA92" s="16">
        <v>20</v>
      </c>
      <c r="AB92" s="16">
        <v>1</v>
      </c>
      <c r="AC92" s="16">
        <v>5</v>
      </c>
      <c r="AD92" s="13">
        <v>0</v>
      </c>
      <c r="AE92" s="16">
        <v>0</v>
      </c>
      <c r="AF92" s="13">
        <v>0</v>
      </c>
      <c r="AG92" s="16">
        <v>276</v>
      </c>
      <c r="AH92" s="16">
        <v>8</v>
      </c>
      <c r="AI92" s="24">
        <v>248</v>
      </c>
      <c r="AJ92" s="24">
        <v>109</v>
      </c>
      <c r="AK92" s="16">
        <v>17</v>
      </c>
      <c r="AL92" s="16">
        <v>690</v>
      </c>
      <c r="AM92" s="16">
        <v>53</v>
      </c>
      <c r="AN92" s="16">
        <v>76</v>
      </c>
      <c r="AO92" s="16">
        <v>43</v>
      </c>
      <c r="AP92" s="13">
        <v>0</v>
      </c>
    </row>
    <row r="93" spans="1:42" ht="14.3" customHeight="1">
      <c r="A93" s="9" t="s">
        <v>153</v>
      </c>
      <c r="B93" s="16">
        <v>106</v>
      </c>
      <c r="C93" s="10">
        <v>5</v>
      </c>
      <c r="D93" s="10">
        <v>3.3</v>
      </c>
      <c r="E93" s="23">
        <f t="shared" si="14"/>
        <v>8.3000000000000007</v>
      </c>
      <c r="F93" s="13">
        <v>0</v>
      </c>
      <c r="G93" s="13">
        <v>8</v>
      </c>
      <c r="H93" s="13">
        <v>0</v>
      </c>
      <c r="I93" s="16">
        <v>232</v>
      </c>
      <c r="J93" s="16">
        <v>30</v>
      </c>
      <c r="K93" s="16">
        <v>225</v>
      </c>
      <c r="L93" s="16">
        <v>11</v>
      </c>
      <c r="M93" s="16">
        <v>150</v>
      </c>
      <c r="N93" s="16">
        <v>60</v>
      </c>
      <c r="O93" s="16">
        <v>420</v>
      </c>
      <c r="P93" s="10">
        <v>0.12</v>
      </c>
      <c r="Q93" s="10">
        <v>1.1399999999999999</v>
      </c>
      <c r="R93" s="16">
        <v>30</v>
      </c>
      <c r="S93" s="16">
        <v>12</v>
      </c>
      <c r="T93" s="16">
        <v>35</v>
      </c>
      <c r="U93" s="16">
        <v>9</v>
      </c>
      <c r="V93" s="16">
        <v>221</v>
      </c>
      <c r="W93" s="16">
        <v>15</v>
      </c>
      <c r="X93" s="16">
        <v>105</v>
      </c>
      <c r="Y93" s="16">
        <v>1836</v>
      </c>
      <c r="Z93" s="16">
        <v>150</v>
      </c>
      <c r="AA93" s="16">
        <v>18</v>
      </c>
      <c r="AB93" s="16">
        <v>1</v>
      </c>
      <c r="AC93" s="16">
        <v>9</v>
      </c>
      <c r="AD93" s="13">
        <v>1</v>
      </c>
      <c r="AE93" s="16">
        <v>0</v>
      </c>
      <c r="AF93" s="13">
        <v>0</v>
      </c>
      <c r="AG93" s="16">
        <v>456</v>
      </c>
      <c r="AH93" s="16">
        <v>8</v>
      </c>
      <c r="AI93" s="24">
        <v>592</v>
      </c>
      <c r="AJ93" s="24">
        <v>260</v>
      </c>
      <c r="AK93" s="16">
        <v>32</v>
      </c>
      <c r="AL93" s="16">
        <v>1649</v>
      </c>
      <c r="AM93" s="16">
        <v>126</v>
      </c>
      <c r="AN93" s="16">
        <v>182</v>
      </c>
      <c r="AO93" s="16">
        <v>103</v>
      </c>
      <c r="AP93" s="13">
        <v>0</v>
      </c>
    </row>
    <row r="94" spans="1:42" ht="14.3" customHeight="1">
      <c r="A94" t="s">
        <v>298</v>
      </c>
      <c r="B94" s="18">
        <v>172</v>
      </c>
      <c r="C94" s="11">
        <v>2.1</v>
      </c>
      <c r="D94" s="11">
        <v>11.9</v>
      </c>
      <c r="E94" s="22">
        <f t="shared" si="14"/>
        <v>14</v>
      </c>
      <c r="F94" s="22">
        <v>2.4</v>
      </c>
      <c r="G94" s="22">
        <v>7.2</v>
      </c>
      <c r="H94" s="13">
        <v>2.1999999999999997</v>
      </c>
      <c r="I94" s="16">
        <v>4.5</v>
      </c>
      <c r="J94" s="16">
        <v>198.75000000000003</v>
      </c>
      <c r="K94" s="16">
        <v>50.2</v>
      </c>
      <c r="L94" s="16">
        <v>96.05</v>
      </c>
      <c r="M94" s="16">
        <v>179.65</v>
      </c>
      <c r="N94" s="16">
        <v>71.349999999999994</v>
      </c>
      <c r="O94" s="16">
        <v>13.2</v>
      </c>
      <c r="P94" s="10">
        <v>1.7406000000000001</v>
      </c>
      <c r="Q94" s="10">
        <v>1.6930000000000001</v>
      </c>
      <c r="R94" s="16">
        <v>567.9</v>
      </c>
      <c r="S94" s="16">
        <v>634.4</v>
      </c>
      <c r="T94" s="16">
        <v>24.1</v>
      </c>
      <c r="U94" s="16">
        <v>1.5999999999999999</v>
      </c>
      <c r="V94" s="16">
        <v>25</v>
      </c>
      <c r="W94" s="16">
        <v>381.90000000000003</v>
      </c>
      <c r="X94" s="16">
        <v>64.349999999999994</v>
      </c>
      <c r="Y94" s="16">
        <v>4272.3500000000004</v>
      </c>
      <c r="Z94" s="16">
        <v>151.25</v>
      </c>
      <c r="AA94" s="16">
        <v>250.15</v>
      </c>
      <c r="AB94" s="16">
        <v>10.149999999999999</v>
      </c>
      <c r="AC94" s="16">
        <v>27.950000000000003</v>
      </c>
      <c r="AD94" s="13">
        <v>0</v>
      </c>
      <c r="AE94" s="16">
        <v>11.200000000000001</v>
      </c>
      <c r="AF94" s="13">
        <v>0</v>
      </c>
      <c r="AG94" s="16">
        <v>11977.050000000001</v>
      </c>
      <c r="AH94" s="16">
        <v>1.3499999999999999</v>
      </c>
      <c r="AI94" s="25">
        <v>352.15000000000003</v>
      </c>
      <c r="AJ94" s="25">
        <v>870.05000000000007</v>
      </c>
      <c r="AK94" s="16">
        <v>125</v>
      </c>
      <c r="AL94" s="16">
        <v>1429</v>
      </c>
      <c r="AM94" s="16">
        <v>399</v>
      </c>
      <c r="AN94" s="16">
        <v>153</v>
      </c>
      <c r="AO94" s="16">
        <v>100</v>
      </c>
      <c r="AP94" s="13">
        <v>0.8</v>
      </c>
    </row>
    <row r="95" spans="1:42" ht="14.3" customHeight="1">
      <c r="A95" t="s">
        <v>544</v>
      </c>
      <c r="B95" s="18">
        <v>93</v>
      </c>
      <c r="C95" s="11">
        <v>1.25</v>
      </c>
      <c r="D95" s="11">
        <v>6.25</v>
      </c>
      <c r="E95" s="22">
        <v>7.5</v>
      </c>
      <c r="F95" s="22">
        <v>1.4</v>
      </c>
      <c r="G95" s="22">
        <v>4.1500000000000004</v>
      </c>
      <c r="H95" s="13">
        <v>1.0999999999999999</v>
      </c>
      <c r="I95" s="16">
        <v>2.25</v>
      </c>
      <c r="J95" s="16">
        <v>99.375000000000014</v>
      </c>
      <c r="K95" s="16">
        <v>25.1</v>
      </c>
      <c r="L95" s="16">
        <v>48.024999999999999</v>
      </c>
      <c r="M95" s="16">
        <v>89.825000000000003</v>
      </c>
      <c r="N95" s="16">
        <v>35.674999999999997</v>
      </c>
      <c r="O95" s="16">
        <v>6.6</v>
      </c>
      <c r="P95" s="10">
        <v>0.87030000000000007</v>
      </c>
      <c r="Q95" s="10">
        <v>0.84650000000000003</v>
      </c>
      <c r="R95" s="16">
        <v>283.95</v>
      </c>
      <c r="S95" s="16">
        <v>317.2</v>
      </c>
      <c r="T95" s="16">
        <v>12.05</v>
      </c>
      <c r="U95" s="16">
        <v>0.79999999999999993</v>
      </c>
      <c r="V95" s="16">
        <v>12.5</v>
      </c>
      <c r="W95" s="16">
        <v>190.95000000000002</v>
      </c>
      <c r="X95" s="16">
        <v>32.174999999999997</v>
      </c>
      <c r="Y95" s="16">
        <v>2136.1750000000002</v>
      </c>
      <c r="Z95" s="16">
        <v>75.625</v>
      </c>
      <c r="AA95" s="16">
        <v>125.075</v>
      </c>
      <c r="AB95" s="16">
        <v>5.0749999999999993</v>
      </c>
      <c r="AC95" s="16">
        <v>13.975000000000001</v>
      </c>
      <c r="AD95" s="13">
        <v>0</v>
      </c>
      <c r="AE95" s="16">
        <v>5.6000000000000005</v>
      </c>
      <c r="AF95" s="13">
        <v>0</v>
      </c>
      <c r="AG95" s="16">
        <v>5988.5250000000005</v>
      </c>
      <c r="AH95" s="16">
        <v>0.67499999999999993</v>
      </c>
      <c r="AI95" s="25">
        <v>202.5</v>
      </c>
      <c r="AJ95" s="25">
        <v>500.5</v>
      </c>
      <c r="AK95" s="16">
        <v>72</v>
      </c>
      <c r="AL95" s="16">
        <v>821.5</v>
      </c>
      <c r="AM95" s="16">
        <v>229.5</v>
      </c>
      <c r="AN95" s="16">
        <v>88</v>
      </c>
      <c r="AO95" s="16">
        <v>57.5</v>
      </c>
      <c r="AP95" s="13">
        <v>0.5</v>
      </c>
    </row>
    <row r="96" spans="1:42" ht="14.3" customHeight="1">
      <c r="A96" t="s">
        <v>428</v>
      </c>
      <c r="B96" s="18">
        <v>186</v>
      </c>
      <c r="C96" s="11">
        <v>2.5</v>
      </c>
      <c r="D96" s="11">
        <v>12.5</v>
      </c>
      <c r="E96" s="22">
        <f t="shared" si="14"/>
        <v>15</v>
      </c>
      <c r="F96" s="22">
        <v>2.8</v>
      </c>
      <c r="G96" s="22">
        <v>8.3000000000000007</v>
      </c>
      <c r="H96" s="13">
        <v>2.1999999999999997</v>
      </c>
      <c r="I96" s="16">
        <v>4.5</v>
      </c>
      <c r="J96" s="16">
        <v>198.75000000000003</v>
      </c>
      <c r="K96" s="16">
        <v>50.2</v>
      </c>
      <c r="L96" s="16">
        <v>96.05</v>
      </c>
      <c r="M96" s="16">
        <v>179.65</v>
      </c>
      <c r="N96" s="16">
        <v>71.349999999999994</v>
      </c>
      <c r="O96" s="16">
        <v>13.2</v>
      </c>
      <c r="P96" s="10">
        <v>1.7406000000000001</v>
      </c>
      <c r="Q96" s="10">
        <v>1.6930000000000001</v>
      </c>
      <c r="R96" s="16">
        <v>567.9</v>
      </c>
      <c r="S96" s="16">
        <v>634.4</v>
      </c>
      <c r="T96" s="16">
        <v>24.1</v>
      </c>
      <c r="U96" s="16">
        <v>1.5999999999999999</v>
      </c>
      <c r="V96" s="16">
        <v>25</v>
      </c>
      <c r="W96" s="16">
        <v>381.90000000000003</v>
      </c>
      <c r="X96" s="16">
        <v>64.349999999999994</v>
      </c>
      <c r="Y96" s="16">
        <v>4272.3500000000004</v>
      </c>
      <c r="Z96" s="16">
        <v>151.25</v>
      </c>
      <c r="AA96" s="16">
        <v>250.15</v>
      </c>
      <c r="AB96" s="16">
        <v>10.149999999999999</v>
      </c>
      <c r="AC96" s="16">
        <v>27.950000000000003</v>
      </c>
      <c r="AD96" s="13">
        <v>0</v>
      </c>
      <c r="AE96" s="16">
        <v>11.200000000000001</v>
      </c>
      <c r="AF96" s="13">
        <v>0</v>
      </c>
      <c r="AG96" s="16">
        <v>11977.050000000001</v>
      </c>
      <c r="AH96" s="16">
        <v>1.3499999999999999</v>
      </c>
      <c r="AI96" s="25">
        <v>405</v>
      </c>
      <c r="AJ96" s="25">
        <v>1001</v>
      </c>
      <c r="AK96" s="16">
        <v>144</v>
      </c>
      <c r="AL96" s="16">
        <v>1643</v>
      </c>
      <c r="AM96" s="16">
        <v>459</v>
      </c>
      <c r="AN96" s="16">
        <v>176</v>
      </c>
      <c r="AO96" s="16">
        <v>115</v>
      </c>
      <c r="AP96" s="13">
        <v>1</v>
      </c>
    </row>
    <row r="97" spans="1:42" ht="14.3" customHeight="1">
      <c r="A97" s="9" t="s">
        <v>398</v>
      </c>
      <c r="E97" s="23"/>
    </row>
    <row r="98" spans="1:42" ht="14.3" customHeight="1">
      <c r="A98" s="9" t="s">
        <v>217</v>
      </c>
      <c r="B98" s="16">
        <v>30</v>
      </c>
      <c r="C98" s="10">
        <v>0.05</v>
      </c>
      <c r="D98" s="10">
        <v>0.15</v>
      </c>
      <c r="E98" s="23">
        <f t="shared" si="14"/>
        <v>0.2</v>
      </c>
      <c r="F98" s="13">
        <v>7</v>
      </c>
      <c r="G98" s="13">
        <v>0.4</v>
      </c>
      <c r="H98" s="13">
        <v>1</v>
      </c>
      <c r="I98" s="16">
        <v>2</v>
      </c>
      <c r="J98" s="16">
        <v>118</v>
      </c>
      <c r="K98" s="16">
        <v>9</v>
      </c>
      <c r="L98" s="16">
        <v>7</v>
      </c>
      <c r="M98" s="16">
        <v>12</v>
      </c>
      <c r="N98" s="16">
        <v>4</v>
      </c>
      <c r="O98" s="16">
        <v>2</v>
      </c>
      <c r="P98" s="10">
        <v>0.17499999999999999</v>
      </c>
      <c r="Q98" s="10">
        <v>3.7999999999999999E-2</v>
      </c>
      <c r="R98" s="16">
        <v>50</v>
      </c>
      <c r="S98" s="16">
        <v>43</v>
      </c>
      <c r="T98" s="16">
        <v>9</v>
      </c>
      <c r="U98" s="16">
        <v>1</v>
      </c>
      <c r="V98" s="16">
        <v>21</v>
      </c>
      <c r="W98" s="16">
        <v>20</v>
      </c>
      <c r="X98" s="16">
        <v>21</v>
      </c>
      <c r="Y98" s="16">
        <v>337</v>
      </c>
      <c r="Z98" s="16">
        <v>95</v>
      </c>
      <c r="AA98" s="16">
        <v>23</v>
      </c>
      <c r="AB98" s="16">
        <v>0</v>
      </c>
      <c r="AC98" s="16">
        <v>14</v>
      </c>
      <c r="AD98" s="13">
        <v>0</v>
      </c>
      <c r="AE98" s="16">
        <v>7500</v>
      </c>
      <c r="AF98" s="13">
        <v>0</v>
      </c>
      <c r="AG98" s="16">
        <v>130</v>
      </c>
      <c r="AH98" s="16">
        <v>1</v>
      </c>
      <c r="AI98" s="24">
        <v>16</v>
      </c>
      <c r="AJ98" s="24">
        <v>7</v>
      </c>
      <c r="AK98" s="16">
        <v>2</v>
      </c>
      <c r="AL98" s="16">
        <v>16</v>
      </c>
      <c r="AM98" s="16">
        <v>10</v>
      </c>
      <c r="AN98" s="16">
        <v>2</v>
      </c>
      <c r="AO98" s="16">
        <v>4</v>
      </c>
      <c r="AP98" s="13">
        <v>0.5</v>
      </c>
    </row>
    <row r="99" spans="1:42" ht="14.3" customHeight="1">
      <c r="A99" s="9" t="s">
        <v>218</v>
      </c>
      <c r="B99" s="16">
        <v>45</v>
      </c>
      <c r="C99" s="10">
        <v>0.1</v>
      </c>
      <c r="D99" s="10">
        <v>0.22500000000000001</v>
      </c>
      <c r="E99" s="23">
        <f t="shared" si="14"/>
        <v>0.32500000000000001</v>
      </c>
      <c r="F99" s="13">
        <v>10.5</v>
      </c>
      <c r="G99" s="13">
        <v>0.6</v>
      </c>
      <c r="H99" s="13">
        <v>1.5</v>
      </c>
      <c r="I99" s="16">
        <v>3</v>
      </c>
      <c r="J99" s="16">
        <v>176</v>
      </c>
      <c r="K99" s="16">
        <v>13</v>
      </c>
      <c r="L99" s="16">
        <v>10</v>
      </c>
      <c r="M99" s="16">
        <v>18</v>
      </c>
      <c r="N99" s="16">
        <v>5</v>
      </c>
      <c r="O99" s="16">
        <v>3</v>
      </c>
      <c r="P99" s="10">
        <v>0.26300000000000001</v>
      </c>
      <c r="Q99" s="10">
        <v>5.6000000000000001E-2</v>
      </c>
      <c r="R99" s="16">
        <v>75</v>
      </c>
      <c r="S99" s="16">
        <v>65</v>
      </c>
      <c r="T99" s="16">
        <v>14</v>
      </c>
      <c r="U99" s="16">
        <v>1</v>
      </c>
      <c r="V99" s="16">
        <v>31</v>
      </c>
      <c r="W99" s="16">
        <v>29</v>
      </c>
      <c r="X99" s="16">
        <v>32</v>
      </c>
      <c r="Y99" s="16">
        <v>505</v>
      </c>
      <c r="Z99" s="16">
        <v>143</v>
      </c>
      <c r="AA99" s="16">
        <v>34</v>
      </c>
      <c r="AB99" s="16">
        <v>0</v>
      </c>
      <c r="AC99" s="16">
        <v>20</v>
      </c>
      <c r="AD99" s="13">
        <v>0</v>
      </c>
      <c r="AE99" s="16">
        <v>11250</v>
      </c>
      <c r="AF99" s="13">
        <v>0</v>
      </c>
      <c r="AG99" s="16">
        <v>196</v>
      </c>
      <c r="AH99" s="16">
        <v>2</v>
      </c>
      <c r="AI99" s="24">
        <v>23</v>
      </c>
      <c r="AJ99" s="24">
        <v>11</v>
      </c>
      <c r="AK99" s="16">
        <v>2</v>
      </c>
      <c r="AL99" s="16">
        <v>23</v>
      </c>
      <c r="AM99" s="16">
        <v>14</v>
      </c>
      <c r="AN99" s="16">
        <v>3</v>
      </c>
      <c r="AO99" s="16">
        <v>6</v>
      </c>
      <c r="AP99" s="13">
        <v>0.8</v>
      </c>
    </row>
    <row r="100" spans="1:42" ht="14.3" customHeight="1">
      <c r="A100" s="9" t="s">
        <v>365</v>
      </c>
      <c r="B100" s="16">
        <v>52</v>
      </c>
      <c r="C100" s="10">
        <v>0.15</v>
      </c>
      <c r="D100" s="10">
        <v>0.45</v>
      </c>
      <c r="E100" s="23">
        <f t="shared" si="14"/>
        <v>0.6</v>
      </c>
      <c r="F100" s="13">
        <v>9</v>
      </c>
      <c r="G100" s="13">
        <v>1</v>
      </c>
      <c r="H100" s="13">
        <v>3</v>
      </c>
      <c r="I100" s="16">
        <v>3</v>
      </c>
      <c r="J100" s="16">
        <v>251</v>
      </c>
      <c r="K100" s="16">
        <v>32</v>
      </c>
      <c r="L100" s="16">
        <v>20</v>
      </c>
      <c r="M100" s="16">
        <v>26</v>
      </c>
      <c r="N100" s="16">
        <v>13</v>
      </c>
      <c r="O100" s="16">
        <v>56</v>
      </c>
      <c r="P100" s="10">
        <v>0.68</v>
      </c>
      <c r="Q100" s="10">
        <v>0.38300000000000001</v>
      </c>
      <c r="R100" s="16">
        <v>102</v>
      </c>
      <c r="S100" s="16">
        <v>43</v>
      </c>
      <c r="T100" s="16">
        <v>9</v>
      </c>
      <c r="U100" s="16">
        <v>1</v>
      </c>
      <c r="V100" s="16">
        <v>368</v>
      </c>
      <c r="W100" s="16">
        <v>14</v>
      </c>
      <c r="X100" s="16">
        <v>43</v>
      </c>
      <c r="Y100" s="16">
        <v>839</v>
      </c>
      <c r="Z100" s="16">
        <v>170</v>
      </c>
      <c r="AA100" s="16">
        <v>15</v>
      </c>
      <c r="AB100" s="16">
        <v>0</v>
      </c>
      <c r="AC100" s="16">
        <v>17</v>
      </c>
      <c r="AD100" s="13">
        <v>0</v>
      </c>
      <c r="AE100" s="16">
        <v>60350</v>
      </c>
      <c r="AF100" s="13">
        <v>0</v>
      </c>
      <c r="AG100" s="16">
        <v>950</v>
      </c>
      <c r="AH100" s="16">
        <v>9</v>
      </c>
      <c r="AI100" s="24">
        <v>43</v>
      </c>
      <c r="AJ100" s="24">
        <v>30</v>
      </c>
      <c r="AK100" s="16">
        <v>4</v>
      </c>
      <c r="AL100" s="16">
        <v>85</v>
      </c>
      <c r="AM100" s="16">
        <v>30</v>
      </c>
      <c r="AN100" s="16">
        <v>9</v>
      </c>
      <c r="AO100" s="16">
        <v>9</v>
      </c>
      <c r="AP100" s="13">
        <v>0.8</v>
      </c>
    </row>
    <row r="101" spans="1:42" ht="14.3" customHeight="1">
      <c r="A101" s="9" t="s">
        <v>395</v>
      </c>
      <c r="B101" s="16">
        <v>88</v>
      </c>
      <c r="C101" s="10">
        <v>8.6</v>
      </c>
      <c r="D101" s="10">
        <v>1.3</v>
      </c>
      <c r="E101" s="23">
        <f t="shared" si="14"/>
        <v>9.9</v>
      </c>
      <c r="F101" s="13">
        <v>0</v>
      </c>
      <c r="G101" s="13">
        <v>0</v>
      </c>
      <c r="H101" s="13">
        <v>0</v>
      </c>
      <c r="I101" s="16">
        <v>0</v>
      </c>
      <c r="J101" s="16">
        <v>0</v>
      </c>
      <c r="K101" s="16">
        <v>0</v>
      </c>
      <c r="L101" s="16">
        <v>0</v>
      </c>
      <c r="M101" s="16">
        <v>0</v>
      </c>
      <c r="N101" s="16">
        <v>0</v>
      </c>
      <c r="O101" s="16">
        <v>0</v>
      </c>
      <c r="P101" s="10">
        <v>2E-3</v>
      </c>
      <c r="Q101" s="10">
        <v>0</v>
      </c>
      <c r="R101" s="16">
        <v>0</v>
      </c>
      <c r="S101" s="16">
        <v>0</v>
      </c>
      <c r="T101" s="16">
        <v>0</v>
      </c>
      <c r="U101" s="16">
        <v>0</v>
      </c>
      <c r="V101" s="16">
        <v>0</v>
      </c>
      <c r="W101" s="16">
        <v>0</v>
      </c>
      <c r="X101" s="16">
        <v>0</v>
      </c>
      <c r="Y101" s="16">
        <v>12</v>
      </c>
      <c r="Z101" s="16">
        <v>0</v>
      </c>
      <c r="AA101" s="16">
        <v>0</v>
      </c>
      <c r="AB101" s="16">
        <v>0</v>
      </c>
      <c r="AC101" s="16">
        <v>0</v>
      </c>
      <c r="AD101" s="13">
        <v>0</v>
      </c>
      <c r="AE101" s="16">
        <v>0</v>
      </c>
      <c r="AF101" s="13">
        <v>0</v>
      </c>
      <c r="AG101" s="16">
        <v>378</v>
      </c>
      <c r="AH101" s="16">
        <v>1</v>
      </c>
      <c r="AI101" s="25">
        <v>3</v>
      </c>
      <c r="AJ101" s="25">
        <v>10</v>
      </c>
      <c r="AK101" s="16">
        <v>1</v>
      </c>
      <c r="AL101" s="16">
        <v>17</v>
      </c>
      <c r="AM101" s="16">
        <v>4</v>
      </c>
      <c r="AN101" s="16">
        <v>1</v>
      </c>
      <c r="AO101" s="16">
        <v>1</v>
      </c>
      <c r="AP101" s="13">
        <v>0</v>
      </c>
    </row>
    <row r="102" spans="1:42" ht="14.3" customHeight="1">
      <c r="A102" t="s">
        <v>167</v>
      </c>
      <c r="B102" s="18">
        <v>89</v>
      </c>
      <c r="C102" s="11">
        <v>1.3</v>
      </c>
      <c r="D102" s="11">
        <v>5.7</v>
      </c>
      <c r="E102" s="22">
        <f t="shared" si="14"/>
        <v>7</v>
      </c>
      <c r="F102" s="22">
        <v>0.55000000000000004</v>
      </c>
      <c r="G102" s="22">
        <v>5</v>
      </c>
      <c r="H102" s="13">
        <v>1.5</v>
      </c>
      <c r="I102" s="16">
        <v>4.5</v>
      </c>
      <c r="J102" s="16">
        <v>89.5</v>
      </c>
      <c r="K102" s="16">
        <v>1.5</v>
      </c>
      <c r="L102" s="16">
        <v>44.5</v>
      </c>
      <c r="M102" s="16">
        <v>81</v>
      </c>
      <c r="N102" s="16">
        <v>25</v>
      </c>
      <c r="O102" s="16">
        <v>12.5</v>
      </c>
      <c r="P102" s="10">
        <v>0.76</v>
      </c>
      <c r="Q102" s="10">
        <v>0.96499999999999997</v>
      </c>
      <c r="R102" s="16">
        <v>130.5</v>
      </c>
      <c r="S102" s="16">
        <v>434</v>
      </c>
      <c r="T102" s="16">
        <v>14</v>
      </c>
      <c r="U102" s="16">
        <v>0.5</v>
      </c>
      <c r="V102" s="16">
        <v>41.5</v>
      </c>
      <c r="W102" s="16">
        <v>82.5</v>
      </c>
      <c r="X102" s="16">
        <v>6</v>
      </c>
      <c r="Y102" s="16">
        <v>1910</v>
      </c>
      <c r="Z102" s="16">
        <v>84.5</v>
      </c>
      <c r="AA102" s="16">
        <v>13</v>
      </c>
      <c r="AB102" s="16">
        <v>1.5</v>
      </c>
      <c r="AC102" s="16">
        <v>6.5</v>
      </c>
      <c r="AD102" s="13">
        <v>0</v>
      </c>
      <c r="AE102" s="16">
        <v>28</v>
      </c>
      <c r="AF102" s="13">
        <v>0</v>
      </c>
      <c r="AG102" s="16">
        <v>1254</v>
      </c>
      <c r="AH102" s="16">
        <v>0</v>
      </c>
      <c r="AI102" s="25">
        <v>358</v>
      </c>
      <c r="AJ102" s="25">
        <v>805</v>
      </c>
      <c r="AK102" s="16">
        <v>61.5</v>
      </c>
      <c r="AL102" s="16">
        <v>866.5</v>
      </c>
      <c r="AM102" s="16">
        <v>352</v>
      </c>
      <c r="AN102" s="16">
        <v>106</v>
      </c>
      <c r="AO102" s="16">
        <v>84</v>
      </c>
      <c r="AP102" s="13">
        <v>0.5</v>
      </c>
    </row>
    <row r="103" spans="1:42" ht="14.3" customHeight="1">
      <c r="A103" s="9" t="s">
        <v>159</v>
      </c>
      <c r="B103" s="18">
        <v>178</v>
      </c>
      <c r="C103" s="11">
        <v>2.6</v>
      </c>
      <c r="D103" s="11">
        <v>11.4</v>
      </c>
      <c r="E103" s="22">
        <f t="shared" si="14"/>
        <v>14</v>
      </c>
      <c r="F103" s="22">
        <v>1.1000000000000001</v>
      </c>
      <c r="G103" s="22">
        <v>10</v>
      </c>
      <c r="H103" s="13">
        <v>3</v>
      </c>
      <c r="I103" s="16">
        <v>9</v>
      </c>
      <c r="J103" s="16">
        <v>179</v>
      </c>
      <c r="K103" s="16">
        <v>3</v>
      </c>
      <c r="L103" s="16">
        <v>89</v>
      </c>
      <c r="M103" s="16">
        <v>162</v>
      </c>
      <c r="N103" s="16">
        <v>50</v>
      </c>
      <c r="O103" s="16">
        <v>25</v>
      </c>
      <c r="P103" s="10">
        <v>1.5329999999999999</v>
      </c>
      <c r="Q103" s="10">
        <v>1.9279999999999999</v>
      </c>
      <c r="R103" s="16">
        <v>261</v>
      </c>
      <c r="S103" s="16">
        <v>868</v>
      </c>
      <c r="T103" s="16">
        <v>28</v>
      </c>
      <c r="U103" s="16">
        <v>1</v>
      </c>
      <c r="V103" s="16">
        <v>83</v>
      </c>
      <c r="W103" s="16">
        <v>165</v>
      </c>
      <c r="X103" s="16">
        <v>12</v>
      </c>
      <c r="Y103" s="16">
        <v>3819</v>
      </c>
      <c r="Z103" s="16">
        <v>169</v>
      </c>
      <c r="AA103" s="16">
        <v>26</v>
      </c>
      <c r="AB103" s="16">
        <v>3</v>
      </c>
      <c r="AC103" s="16">
        <v>13</v>
      </c>
      <c r="AD103" s="13">
        <v>0</v>
      </c>
      <c r="AE103" s="16">
        <v>56</v>
      </c>
      <c r="AF103" s="13">
        <v>0</v>
      </c>
      <c r="AG103" s="16">
        <v>2508</v>
      </c>
      <c r="AH103" s="16">
        <v>0</v>
      </c>
      <c r="AI103" s="25">
        <v>716</v>
      </c>
      <c r="AJ103" s="25">
        <v>1610</v>
      </c>
      <c r="AK103" s="16">
        <v>123</v>
      </c>
      <c r="AL103" s="16">
        <v>1733</v>
      </c>
      <c r="AM103" s="16">
        <v>704</v>
      </c>
      <c r="AN103" s="16">
        <v>212</v>
      </c>
      <c r="AO103" s="16">
        <v>168</v>
      </c>
      <c r="AP103" s="13">
        <v>0.1</v>
      </c>
    </row>
    <row r="104" spans="1:42" ht="14.3" customHeight="1">
      <c r="A104" s="9" t="s">
        <v>104</v>
      </c>
      <c r="B104" s="18">
        <v>281</v>
      </c>
      <c r="C104" s="11">
        <v>2.4</v>
      </c>
      <c r="D104" s="11">
        <v>15.6</v>
      </c>
      <c r="E104" s="22">
        <f t="shared" si="14"/>
        <v>18</v>
      </c>
      <c r="F104" s="22">
        <v>0.3</v>
      </c>
      <c r="G104" s="22">
        <v>31</v>
      </c>
      <c r="H104" s="13">
        <v>0</v>
      </c>
      <c r="I104" s="16">
        <v>66</v>
      </c>
      <c r="J104" s="16">
        <v>388</v>
      </c>
      <c r="K104" s="16">
        <v>18</v>
      </c>
      <c r="L104" s="16">
        <v>36</v>
      </c>
      <c r="M104" s="16">
        <v>315</v>
      </c>
      <c r="N104" s="16">
        <v>251</v>
      </c>
      <c r="O104" s="16">
        <v>83</v>
      </c>
      <c r="P104" s="10">
        <v>1.1839999999999999</v>
      </c>
      <c r="Q104" s="10">
        <v>1.1140000000000001</v>
      </c>
      <c r="R104" s="16">
        <v>251</v>
      </c>
      <c r="S104" s="16">
        <v>28</v>
      </c>
      <c r="T104" s="16">
        <v>41</v>
      </c>
      <c r="U104" s="16">
        <v>47</v>
      </c>
      <c r="V104" s="16">
        <v>76</v>
      </c>
      <c r="W104" s="16">
        <v>170</v>
      </c>
      <c r="X104" s="16">
        <v>166</v>
      </c>
      <c r="Y104" s="16">
        <v>18685</v>
      </c>
      <c r="Z104" s="16">
        <v>994</v>
      </c>
      <c r="AA104" s="16">
        <v>798</v>
      </c>
      <c r="AB104" s="16">
        <v>7</v>
      </c>
      <c r="AC104" s="16">
        <v>25</v>
      </c>
      <c r="AD104" s="13">
        <v>4.0000000000000001E-3</v>
      </c>
      <c r="AE104" s="16">
        <v>1</v>
      </c>
      <c r="AF104" s="13">
        <v>23</v>
      </c>
      <c r="AG104" s="16">
        <v>5590</v>
      </c>
      <c r="AH104" s="16">
        <v>0</v>
      </c>
      <c r="AI104" s="24">
        <v>2243</v>
      </c>
      <c r="AJ104" s="24">
        <v>1460</v>
      </c>
      <c r="AK104" s="16">
        <v>244</v>
      </c>
      <c r="AL104" s="16">
        <v>3458</v>
      </c>
      <c r="AM104" s="16">
        <v>1046</v>
      </c>
      <c r="AN104" s="16">
        <v>633</v>
      </c>
      <c r="AO104" s="16">
        <v>244</v>
      </c>
      <c r="AP104" s="13">
        <v>0</v>
      </c>
    </row>
    <row r="105" spans="1:42" ht="14.3" customHeight="1">
      <c r="A105" s="9" t="s">
        <v>103</v>
      </c>
      <c r="E105" s="23">
        <f t="shared" si="14"/>
        <v>0</v>
      </c>
    </row>
    <row r="106" spans="1:42" ht="14.3" customHeight="1">
      <c r="A106" s="9" t="s">
        <v>558</v>
      </c>
      <c r="B106" s="16">
        <v>518</v>
      </c>
      <c r="C106" s="10">
        <v>17</v>
      </c>
      <c r="D106" s="10">
        <v>27</v>
      </c>
      <c r="E106" s="23">
        <f t="shared" si="14"/>
        <v>44</v>
      </c>
      <c r="F106" s="13">
        <v>2</v>
      </c>
      <c r="G106" s="13">
        <v>28</v>
      </c>
      <c r="H106" s="13">
        <v>0</v>
      </c>
      <c r="I106" s="16">
        <v>811</v>
      </c>
      <c r="J106" s="16">
        <v>251</v>
      </c>
      <c r="K106" s="16">
        <v>15</v>
      </c>
      <c r="L106" s="16">
        <v>22</v>
      </c>
      <c r="M106" s="16">
        <v>147</v>
      </c>
      <c r="N106" s="16">
        <v>125</v>
      </c>
      <c r="O106" s="16">
        <v>1093</v>
      </c>
      <c r="P106" s="10">
        <v>1.76</v>
      </c>
      <c r="Q106" s="10">
        <v>1.571</v>
      </c>
      <c r="R106" s="16">
        <v>139</v>
      </c>
      <c r="S106" s="16">
        <v>91</v>
      </c>
      <c r="T106" s="16">
        <v>56</v>
      </c>
      <c r="U106" s="16">
        <v>2</v>
      </c>
      <c r="V106" s="16">
        <v>1564</v>
      </c>
      <c r="W106" s="16">
        <v>482</v>
      </c>
      <c r="X106" s="16">
        <v>311</v>
      </c>
      <c r="Y106" s="16">
        <v>7924</v>
      </c>
      <c r="Z106" s="16">
        <v>641</v>
      </c>
      <c r="AA106" s="16">
        <v>323</v>
      </c>
      <c r="AB106" s="16">
        <v>2</v>
      </c>
      <c r="AC106" s="16">
        <v>9</v>
      </c>
      <c r="AD106" s="13">
        <v>3</v>
      </c>
      <c r="AE106" s="16">
        <v>21423</v>
      </c>
      <c r="AF106" s="13">
        <v>0</v>
      </c>
      <c r="AG106" s="16">
        <v>539</v>
      </c>
      <c r="AH106" s="16">
        <v>12</v>
      </c>
      <c r="AI106" s="24">
        <v>1717</v>
      </c>
      <c r="AJ106" s="24">
        <v>1182</v>
      </c>
      <c r="AK106" s="16">
        <v>245</v>
      </c>
      <c r="AL106" s="16">
        <v>3179</v>
      </c>
      <c r="AM106" s="16">
        <v>1045</v>
      </c>
      <c r="AN106" s="16">
        <v>502</v>
      </c>
      <c r="AO106" s="16">
        <v>223</v>
      </c>
      <c r="AP106" s="13">
        <v>0</v>
      </c>
    </row>
    <row r="107" spans="1:42" ht="14.3" customHeight="1">
      <c r="A107" s="9" t="s">
        <v>374</v>
      </c>
      <c r="B107" s="86">
        <v>556</v>
      </c>
      <c r="C107" s="87">
        <v>19</v>
      </c>
      <c r="D107" s="87">
        <v>31</v>
      </c>
      <c r="E107" s="88">
        <f t="shared" si="14"/>
        <v>50</v>
      </c>
      <c r="F107" s="88">
        <v>2</v>
      </c>
      <c r="G107" s="88">
        <v>24.2</v>
      </c>
      <c r="H107" s="13">
        <v>0</v>
      </c>
      <c r="I107" s="16">
        <v>811</v>
      </c>
      <c r="J107" s="16">
        <v>251</v>
      </c>
      <c r="K107" s="16">
        <v>15</v>
      </c>
      <c r="L107" s="16">
        <v>22</v>
      </c>
      <c r="M107" s="16">
        <v>147</v>
      </c>
      <c r="N107" s="16">
        <v>125</v>
      </c>
      <c r="O107" s="16">
        <v>1093</v>
      </c>
      <c r="P107" s="10">
        <v>1.76</v>
      </c>
      <c r="Q107" s="10">
        <v>1.571</v>
      </c>
      <c r="R107" s="16">
        <v>139</v>
      </c>
      <c r="S107" s="16">
        <v>91</v>
      </c>
      <c r="T107" s="16">
        <v>56</v>
      </c>
      <c r="U107" s="16">
        <v>2</v>
      </c>
      <c r="V107" s="16">
        <v>1564</v>
      </c>
      <c r="W107" s="16">
        <v>482</v>
      </c>
      <c r="X107" s="16">
        <v>311</v>
      </c>
      <c r="Y107" s="16">
        <v>7924</v>
      </c>
      <c r="Z107" s="16">
        <v>641</v>
      </c>
      <c r="AA107" s="16">
        <v>323</v>
      </c>
      <c r="AB107" s="16">
        <v>2</v>
      </c>
      <c r="AC107" s="16">
        <v>9</v>
      </c>
      <c r="AD107" s="13">
        <v>3</v>
      </c>
      <c r="AE107" s="16">
        <v>21423</v>
      </c>
      <c r="AF107" s="13">
        <v>0</v>
      </c>
      <c r="AG107" s="16">
        <v>539</v>
      </c>
      <c r="AH107" s="16">
        <v>12</v>
      </c>
      <c r="AI107" s="24">
        <v>1478</v>
      </c>
      <c r="AJ107" s="24">
        <v>1019</v>
      </c>
      <c r="AK107" s="16">
        <v>211</v>
      </c>
      <c r="AL107" s="16">
        <v>2741</v>
      </c>
      <c r="AM107" s="16">
        <v>901</v>
      </c>
      <c r="AN107" s="16">
        <v>433</v>
      </c>
      <c r="AO107" s="16">
        <v>192</v>
      </c>
      <c r="AP107" s="13">
        <v>0</v>
      </c>
    </row>
    <row r="108" spans="1:42" ht="14.3" customHeight="1">
      <c r="A108" s="9" t="s">
        <v>410</v>
      </c>
      <c r="B108" s="18">
        <v>99</v>
      </c>
      <c r="C108" s="11">
        <v>0.9</v>
      </c>
      <c r="D108" s="11">
        <v>6.5</v>
      </c>
      <c r="E108" s="22">
        <f t="shared" si="14"/>
        <v>7.4</v>
      </c>
      <c r="F108" s="22">
        <v>0.8</v>
      </c>
      <c r="G108" s="22">
        <v>4.8</v>
      </c>
      <c r="H108" s="22">
        <v>5.2</v>
      </c>
      <c r="I108" s="16">
        <v>0</v>
      </c>
      <c r="J108" s="16">
        <v>100</v>
      </c>
      <c r="K108" s="16">
        <v>46</v>
      </c>
      <c r="L108" s="16">
        <v>70</v>
      </c>
      <c r="M108" s="16">
        <v>132</v>
      </c>
      <c r="N108" s="16">
        <v>30</v>
      </c>
      <c r="O108" s="16">
        <v>12</v>
      </c>
      <c r="P108" s="10">
        <v>1.64</v>
      </c>
      <c r="Q108" s="10">
        <v>0.3</v>
      </c>
      <c r="R108" s="16">
        <v>80</v>
      </c>
      <c r="S108" s="16">
        <v>240</v>
      </c>
      <c r="T108" s="16">
        <v>16</v>
      </c>
      <c r="U108" s="16">
        <v>2</v>
      </c>
      <c r="V108" s="16">
        <v>112</v>
      </c>
      <c r="W108" s="16">
        <v>58</v>
      </c>
      <c r="X108" s="16">
        <v>112</v>
      </c>
      <c r="Y108" s="16">
        <v>1843</v>
      </c>
      <c r="Z108" s="16">
        <v>160</v>
      </c>
      <c r="AA108" s="16">
        <v>180</v>
      </c>
      <c r="AB108" s="16">
        <v>2</v>
      </c>
      <c r="AC108" s="16">
        <v>4</v>
      </c>
      <c r="AD108" s="13">
        <v>0</v>
      </c>
      <c r="AE108" s="16">
        <v>0</v>
      </c>
      <c r="AF108" s="13">
        <v>0</v>
      </c>
      <c r="AG108" s="16">
        <v>1200</v>
      </c>
      <c r="AH108" s="16">
        <v>1</v>
      </c>
      <c r="AI108" s="25">
        <v>190</v>
      </c>
      <c r="AJ108" s="25">
        <v>483</v>
      </c>
      <c r="AK108" s="16">
        <v>93</v>
      </c>
      <c r="AL108" s="16">
        <v>976</v>
      </c>
      <c r="AM108" s="16">
        <v>298</v>
      </c>
      <c r="AN108" s="16">
        <v>98</v>
      </c>
      <c r="AO108" s="16">
        <v>83</v>
      </c>
      <c r="AP108" s="13">
        <v>0</v>
      </c>
    </row>
    <row r="109" spans="1:42" ht="14.3" customHeight="1">
      <c r="A109" s="9" t="s">
        <v>553</v>
      </c>
      <c r="B109" s="18">
        <v>441</v>
      </c>
      <c r="C109" s="11">
        <v>7.35</v>
      </c>
      <c r="D109" s="11">
        <v>27.65</v>
      </c>
      <c r="E109" s="22">
        <f t="shared" si="14"/>
        <v>35</v>
      </c>
      <c r="F109" s="22">
        <v>0</v>
      </c>
      <c r="G109" s="22">
        <v>31.5</v>
      </c>
      <c r="H109" s="13">
        <v>0</v>
      </c>
      <c r="I109" s="16">
        <v>175</v>
      </c>
      <c r="J109" s="16">
        <v>576</v>
      </c>
      <c r="K109" s="16">
        <v>23</v>
      </c>
      <c r="L109" s="16">
        <v>53</v>
      </c>
      <c r="M109" s="16">
        <v>403</v>
      </c>
      <c r="N109" s="16">
        <v>369</v>
      </c>
      <c r="O109" s="16">
        <v>271</v>
      </c>
      <c r="P109" s="10">
        <v>1.649</v>
      </c>
      <c r="Q109" s="10">
        <v>0.97</v>
      </c>
      <c r="R109" s="16">
        <v>280</v>
      </c>
      <c r="S109" s="16">
        <v>72</v>
      </c>
      <c r="T109" s="16">
        <v>58</v>
      </c>
      <c r="U109" s="16">
        <v>93</v>
      </c>
      <c r="V109" s="16">
        <v>204</v>
      </c>
      <c r="W109" s="16">
        <v>189</v>
      </c>
      <c r="X109" s="16">
        <v>424</v>
      </c>
      <c r="Y109" s="16">
        <v>26207</v>
      </c>
      <c r="Z109" s="16">
        <v>625</v>
      </c>
      <c r="AA109" s="16">
        <v>543</v>
      </c>
      <c r="AB109" s="16">
        <v>2</v>
      </c>
      <c r="AC109" s="16">
        <v>2</v>
      </c>
      <c r="AD109" s="13">
        <v>14</v>
      </c>
      <c r="AE109" s="16">
        <v>466</v>
      </c>
      <c r="AF109" s="13">
        <v>2</v>
      </c>
      <c r="AG109" s="16">
        <v>5590</v>
      </c>
      <c r="AH109" s="16">
        <v>0</v>
      </c>
      <c r="AI109" s="24">
        <v>3150</v>
      </c>
      <c r="AJ109" s="24">
        <v>1997</v>
      </c>
      <c r="AK109" s="16">
        <v>350</v>
      </c>
      <c r="AL109" s="16">
        <v>4729</v>
      </c>
      <c r="AM109" s="16">
        <v>1577</v>
      </c>
      <c r="AN109" s="16">
        <v>1015</v>
      </c>
      <c r="AO109" s="16">
        <v>350</v>
      </c>
      <c r="AP109" s="13">
        <v>0</v>
      </c>
    </row>
    <row r="110" spans="1:42">
      <c r="A110" s="9" t="s">
        <v>517</v>
      </c>
      <c r="B110" s="18">
        <v>229.5</v>
      </c>
      <c r="C110" s="11">
        <v>3.24</v>
      </c>
      <c r="D110" s="11">
        <v>13.86</v>
      </c>
      <c r="E110" s="22">
        <f t="shared" si="14"/>
        <v>17.100000000000001</v>
      </c>
      <c r="F110" s="22">
        <v>0</v>
      </c>
      <c r="G110" s="22">
        <v>18.899999999999999</v>
      </c>
      <c r="H110" s="13">
        <v>0</v>
      </c>
      <c r="I110" s="16">
        <v>805</v>
      </c>
      <c r="J110" s="16">
        <v>299</v>
      </c>
      <c r="K110" s="16">
        <v>14</v>
      </c>
      <c r="L110" s="16">
        <v>25</v>
      </c>
      <c r="M110" s="16">
        <v>186</v>
      </c>
      <c r="N110" s="16">
        <v>145</v>
      </c>
      <c r="O110" s="16">
        <v>1236</v>
      </c>
      <c r="P110" s="10">
        <v>0.76</v>
      </c>
      <c r="Q110" s="10">
        <v>0.39700000000000002</v>
      </c>
      <c r="R110" s="16">
        <v>129</v>
      </c>
      <c r="S110" s="16">
        <v>32</v>
      </c>
      <c r="T110" s="16">
        <v>26</v>
      </c>
      <c r="U110" s="16">
        <v>37</v>
      </c>
      <c r="V110" s="16">
        <v>50</v>
      </c>
      <c r="W110" s="16">
        <v>79</v>
      </c>
      <c r="X110" s="16">
        <v>166</v>
      </c>
      <c r="Y110" s="16">
        <v>10723</v>
      </c>
      <c r="Z110" s="16">
        <v>243</v>
      </c>
      <c r="AA110" s="16">
        <v>211</v>
      </c>
      <c r="AB110" s="16">
        <v>1</v>
      </c>
      <c r="AC110" s="16">
        <v>1</v>
      </c>
      <c r="AD110" s="13">
        <v>5</v>
      </c>
      <c r="AE110" s="16">
        <v>212</v>
      </c>
      <c r="AF110" s="13">
        <v>1</v>
      </c>
      <c r="AG110" s="16">
        <v>1420</v>
      </c>
      <c r="AH110" s="16">
        <v>0</v>
      </c>
      <c r="AI110" s="24">
        <v>1517</v>
      </c>
      <c r="AJ110" s="24">
        <v>960</v>
      </c>
      <c r="AK110" s="16">
        <v>168</v>
      </c>
      <c r="AL110" s="16">
        <v>2276</v>
      </c>
      <c r="AM110" s="16">
        <v>760</v>
      </c>
      <c r="AN110" s="16">
        <v>489</v>
      </c>
      <c r="AO110" s="16">
        <v>168</v>
      </c>
      <c r="AP110" s="13">
        <v>0</v>
      </c>
    </row>
    <row r="111" spans="1:42" ht="14.3" customHeight="1">
      <c r="A111" s="9" t="s">
        <v>141</v>
      </c>
      <c r="B111" s="16">
        <v>71</v>
      </c>
      <c r="C111" s="10">
        <v>2</v>
      </c>
      <c r="D111" s="10">
        <v>6</v>
      </c>
      <c r="E111" s="23">
        <f t="shared" si="14"/>
        <v>8</v>
      </c>
      <c r="F111" s="13">
        <v>0</v>
      </c>
      <c r="G111" s="13">
        <v>0</v>
      </c>
      <c r="H111" s="13">
        <v>0</v>
      </c>
      <c r="I111" s="16">
        <v>10</v>
      </c>
      <c r="J111" s="16">
        <v>1</v>
      </c>
      <c r="K111" s="16">
        <v>1</v>
      </c>
      <c r="L111" s="16">
        <v>1</v>
      </c>
      <c r="M111" s="16">
        <v>1</v>
      </c>
      <c r="N111" s="16">
        <v>1</v>
      </c>
      <c r="O111" s="16">
        <v>16</v>
      </c>
      <c r="P111" s="10">
        <v>6.0000000000000001E-3</v>
      </c>
      <c r="Q111" s="10">
        <v>1.6E-2</v>
      </c>
      <c r="R111" s="16">
        <v>4.0000000000000001E-3</v>
      </c>
      <c r="S111" s="16">
        <v>1E-3</v>
      </c>
      <c r="T111" s="16">
        <v>1E-3</v>
      </c>
      <c r="U111" s="16">
        <v>0</v>
      </c>
      <c r="V111" s="16">
        <v>176</v>
      </c>
      <c r="W111" s="16">
        <v>1</v>
      </c>
      <c r="X111" s="16">
        <v>3</v>
      </c>
      <c r="Y111" s="16">
        <v>9</v>
      </c>
      <c r="Z111" s="16">
        <v>8</v>
      </c>
      <c r="AA111" s="16">
        <v>0</v>
      </c>
      <c r="AB111" s="16">
        <v>0</v>
      </c>
      <c r="AC111" s="16">
        <v>0</v>
      </c>
      <c r="AD111" s="13">
        <v>0</v>
      </c>
      <c r="AE111" s="16">
        <v>20</v>
      </c>
      <c r="AF111" s="13">
        <v>0</v>
      </c>
      <c r="AG111" s="16">
        <v>1600</v>
      </c>
      <c r="AH111" s="16">
        <v>5</v>
      </c>
      <c r="AI111" s="24">
        <v>2</v>
      </c>
      <c r="AJ111" s="24">
        <v>1</v>
      </c>
      <c r="AK111" s="16">
        <v>0</v>
      </c>
      <c r="AL111" s="16">
        <v>4</v>
      </c>
      <c r="AM111" s="16">
        <v>0</v>
      </c>
      <c r="AN111" s="16">
        <v>1</v>
      </c>
      <c r="AO111" s="16">
        <v>0</v>
      </c>
      <c r="AP111" s="13">
        <v>0</v>
      </c>
    </row>
    <row r="112" spans="1:42" ht="14.3" customHeight="1">
      <c r="A112" s="9" t="s">
        <v>142</v>
      </c>
      <c r="B112" s="16">
        <v>142</v>
      </c>
      <c r="C112" s="10">
        <v>4</v>
      </c>
      <c r="D112" s="10">
        <v>12</v>
      </c>
      <c r="E112" s="23">
        <f t="shared" si="14"/>
        <v>16</v>
      </c>
      <c r="F112" s="13">
        <v>0</v>
      </c>
      <c r="G112" s="13">
        <v>0</v>
      </c>
      <c r="H112" s="13">
        <v>0</v>
      </c>
      <c r="I112" s="16">
        <v>20</v>
      </c>
      <c r="J112" s="16">
        <v>2</v>
      </c>
      <c r="K112" s="16">
        <v>2</v>
      </c>
      <c r="L112" s="16">
        <v>2</v>
      </c>
      <c r="M112" s="16">
        <v>2</v>
      </c>
      <c r="N112" s="16">
        <v>2</v>
      </c>
      <c r="O112" s="16">
        <v>32</v>
      </c>
      <c r="P112" s="10">
        <v>0.02</v>
      </c>
      <c r="Q112" s="10">
        <v>0.04</v>
      </c>
      <c r="R112" s="16">
        <v>8.0000000000000002E-3</v>
      </c>
      <c r="S112" s="16">
        <v>2E-3</v>
      </c>
      <c r="T112" s="16">
        <v>2E-3</v>
      </c>
      <c r="U112" s="16">
        <v>0</v>
      </c>
      <c r="V112" s="16">
        <v>352</v>
      </c>
      <c r="W112" s="16">
        <v>2</v>
      </c>
      <c r="X112" s="16">
        <v>6</v>
      </c>
      <c r="Y112" s="16">
        <v>18</v>
      </c>
      <c r="Z112" s="16">
        <v>16</v>
      </c>
      <c r="AA112" s="16">
        <v>0</v>
      </c>
      <c r="AB112" s="16">
        <v>0</v>
      </c>
      <c r="AC112" s="16">
        <v>0</v>
      </c>
      <c r="AD112" s="13">
        <v>0</v>
      </c>
      <c r="AE112" s="16">
        <v>40</v>
      </c>
      <c r="AF112" s="13">
        <v>0</v>
      </c>
      <c r="AG112" s="16">
        <v>3200</v>
      </c>
      <c r="AH112" s="16">
        <v>10</v>
      </c>
      <c r="AI112" s="24">
        <v>4</v>
      </c>
      <c r="AJ112" s="24">
        <v>2</v>
      </c>
      <c r="AK112" s="16">
        <v>0</v>
      </c>
      <c r="AL112" s="16">
        <v>8</v>
      </c>
      <c r="AM112" s="16">
        <v>1</v>
      </c>
      <c r="AN112" s="16">
        <v>1</v>
      </c>
      <c r="AO112" s="16">
        <v>1</v>
      </c>
      <c r="AP112" s="13">
        <v>0</v>
      </c>
    </row>
    <row r="113" spans="1:42" ht="14.3" customHeight="1">
      <c r="A113" s="9" t="s">
        <v>165</v>
      </c>
      <c r="B113" s="20">
        <v>149</v>
      </c>
      <c r="C113" s="19">
        <v>7.3</v>
      </c>
      <c r="D113" s="19">
        <v>9.1999999999999993</v>
      </c>
      <c r="E113" s="23">
        <f t="shared" si="14"/>
        <v>16.5</v>
      </c>
      <c r="F113" s="23">
        <v>0</v>
      </c>
      <c r="G113" s="23">
        <v>0</v>
      </c>
      <c r="H113" s="23">
        <v>0</v>
      </c>
      <c r="I113" s="20">
        <v>96</v>
      </c>
      <c r="J113" s="20">
        <v>5</v>
      </c>
      <c r="K113" s="20">
        <v>4</v>
      </c>
      <c r="L113" s="20">
        <v>1</v>
      </c>
      <c r="M113" s="20">
        <v>9</v>
      </c>
      <c r="N113" s="20">
        <v>4</v>
      </c>
      <c r="O113" s="20">
        <v>100</v>
      </c>
      <c r="P113" s="19">
        <v>0.12</v>
      </c>
      <c r="Q113" s="19">
        <v>3.2000000000000001E-2</v>
      </c>
      <c r="R113" s="20">
        <v>6</v>
      </c>
      <c r="S113" s="20">
        <v>3</v>
      </c>
      <c r="T113" s="20">
        <v>2</v>
      </c>
      <c r="U113" s="20">
        <v>1</v>
      </c>
      <c r="V113" s="20">
        <v>34</v>
      </c>
      <c r="W113" s="20">
        <v>8</v>
      </c>
      <c r="X113" s="20">
        <v>8</v>
      </c>
      <c r="Y113" s="20">
        <v>153</v>
      </c>
      <c r="Z113" s="20">
        <v>200</v>
      </c>
      <c r="AA113" s="20">
        <v>2</v>
      </c>
      <c r="AB113" s="20">
        <v>2</v>
      </c>
      <c r="AC113" s="20">
        <v>3</v>
      </c>
      <c r="AD113" s="23">
        <v>0</v>
      </c>
      <c r="AE113" s="20">
        <v>0</v>
      </c>
      <c r="AF113" s="23">
        <v>0</v>
      </c>
      <c r="AG113" s="20">
        <v>3540</v>
      </c>
      <c r="AH113" s="20">
        <v>15</v>
      </c>
      <c r="AI113" s="24">
        <v>19</v>
      </c>
      <c r="AJ113" s="24">
        <v>19</v>
      </c>
      <c r="AK113" s="16">
        <v>6</v>
      </c>
      <c r="AL113" s="16">
        <v>38</v>
      </c>
      <c r="AM113" s="16">
        <v>10</v>
      </c>
      <c r="AN113" s="16">
        <v>9</v>
      </c>
      <c r="AO113" s="16">
        <v>4</v>
      </c>
      <c r="AP113" s="13">
        <v>0</v>
      </c>
    </row>
    <row r="114" spans="1:42" ht="14.3" customHeight="1">
      <c r="A114" s="9" t="s">
        <v>333</v>
      </c>
      <c r="B114" s="18">
        <v>260.25</v>
      </c>
      <c r="C114" s="11">
        <v>9.4499999999999993</v>
      </c>
      <c r="D114" s="11">
        <v>13.05</v>
      </c>
      <c r="E114" s="22">
        <f t="shared" si="14"/>
        <v>22.5</v>
      </c>
      <c r="F114" s="22">
        <v>0.75</v>
      </c>
      <c r="G114" s="22">
        <v>13.5</v>
      </c>
      <c r="H114" s="23">
        <v>0</v>
      </c>
      <c r="I114" s="20">
        <v>645</v>
      </c>
      <c r="J114" s="20">
        <v>232</v>
      </c>
      <c r="K114" s="20">
        <v>9</v>
      </c>
      <c r="L114" s="20">
        <v>17</v>
      </c>
      <c r="M114" s="20">
        <v>116</v>
      </c>
      <c r="N114" s="20">
        <v>114</v>
      </c>
      <c r="O114" s="20">
        <v>869</v>
      </c>
      <c r="P114" s="19">
        <v>0.67100000000000004</v>
      </c>
      <c r="Q114" s="19">
        <v>1.18</v>
      </c>
      <c r="R114" s="20">
        <v>46</v>
      </c>
      <c r="S114" s="20">
        <v>63</v>
      </c>
      <c r="T114" s="20">
        <v>35</v>
      </c>
      <c r="U114" s="20">
        <v>2</v>
      </c>
      <c r="V114" s="20">
        <v>4</v>
      </c>
      <c r="W114" s="20">
        <v>476</v>
      </c>
      <c r="X114" s="20">
        <v>134</v>
      </c>
      <c r="Y114" s="20">
        <v>5935</v>
      </c>
      <c r="Z114" s="20">
        <v>311</v>
      </c>
      <c r="AA114" s="20">
        <v>295</v>
      </c>
      <c r="AB114" s="20">
        <v>2</v>
      </c>
      <c r="AC114" s="20">
        <v>2</v>
      </c>
      <c r="AD114" s="23">
        <v>1</v>
      </c>
      <c r="AE114" s="20">
        <v>0</v>
      </c>
      <c r="AF114" s="23">
        <v>0</v>
      </c>
      <c r="AG114" s="20">
        <v>468</v>
      </c>
      <c r="AH114" s="20">
        <v>10</v>
      </c>
      <c r="AI114" s="24">
        <v>1080</v>
      </c>
      <c r="AJ114" s="24">
        <v>749</v>
      </c>
      <c r="AK114" s="16">
        <v>152</v>
      </c>
      <c r="AL114" s="16">
        <v>2029</v>
      </c>
      <c r="AM114" s="16">
        <v>659</v>
      </c>
      <c r="AN114" s="16">
        <v>316</v>
      </c>
      <c r="AO114" s="16">
        <v>140</v>
      </c>
      <c r="AP114" s="13">
        <v>0</v>
      </c>
    </row>
    <row r="115" spans="1:42" ht="14.3" customHeight="1">
      <c r="A115" s="9" t="s">
        <v>332</v>
      </c>
      <c r="B115" s="18">
        <v>520.5</v>
      </c>
      <c r="C115" s="11">
        <v>18.899999999999999</v>
      </c>
      <c r="D115" s="11">
        <v>26.1</v>
      </c>
      <c r="E115" s="22">
        <f t="shared" si="14"/>
        <v>45</v>
      </c>
      <c r="F115" s="22">
        <v>1.5</v>
      </c>
      <c r="G115" s="22">
        <v>27</v>
      </c>
      <c r="H115" s="23">
        <v>0</v>
      </c>
      <c r="I115" s="20">
        <v>1290</v>
      </c>
      <c r="J115" s="20">
        <v>464</v>
      </c>
      <c r="K115" s="20">
        <v>18</v>
      </c>
      <c r="L115" s="20">
        <v>34</v>
      </c>
      <c r="M115" s="20">
        <v>232</v>
      </c>
      <c r="N115" s="20">
        <v>228</v>
      </c>
      <c r="O115" s="20">
        <v>1738</v>
      </c>
      <c r="P115" s="19">
        <v>1.3420000000000001</v>
      </c>
      <c r="Q115" s="19">
        <v>2.36</v>
      </c>
      <c r="R115" s="20">
        <v>92</v>
      </c>
      <c r="S115" s="20">
        <v>126</v>
      </c>
      <c r="T115" s="20">
        <v>70</v>
      </c>
      <c r="U115" s="20">
        <v>4</v>
      </c>
      <c r="V115" s="20">
        <v>8</v>
      </c>
      <c r="W115" s="20">
        <v>952</v>
      </c>
      <c r="X115" s="20">
        <v>268</v>
      </c>
      <c r="Y115" s="20">
        <v>11870</v>
      </c>
      <c r="Z115" s="20">
        <v>622</v>
      </c>
      <c r="AA115" s="20">
        <v>590</v>
      </c>
      <c r="AB115" s="20">
        <v>4</v>
      </c>
      <c r="AC115" s="20">
        <v>4</v>
      </c>
      <c r="AD115" s="23">
        <v>1</v>
      </c>
      <c r="AE115" s="20">
        <v>0</v>
      </c>
      <c r="AF115" s="23">
        <v>0</v>
      </c>
      <c r="AG115" s="20">
        <v>936</v>
      </c>
      <c r="AH115" s="20">
        <v>20</v>
      </c>
      <c r="AI115" s="24">
        <v>2160</v>
      </c>
      <c r="AJ115" s="24">
        <v>1498</v>
      </c>
      <c r="AK115" s="16">
        <v>304</v>
      </c>
      <c r="AL115" s="16">
        <v>4058</v>
      </c>
      <c r="AM115" s="16">
        <v>1318</v>
      </c>
      <c r="AN115" s="16">
        <v>632</v>
      </c>
      <c r="AO115" s="16">
        <v>280</v>
      </c>
      <c r="AP115" s="13">
        <v>0</v>
      </c>
    </row>
    <row r="116" spans="1:42" ht="14.3" customHeight="1">
      <c r="A116" s="9" t="s">
        <v>306</v>
      </c>
      <c r="B116" s="20">
        <v>189</v>
      </c>
      <c r="C116" s="19">
        <v>5.8</v>
      </c>
      <c r="D116" s="19">
        <v>10.199999999999999</v>
      </c>
      <c r="E116" s="23">
        <f t="shared" si="14"/>
        <v>16</v>
      </c>
      <c r="F116" s="23">
        <v>1</v>
      </c>
      <c r="G116" s="23">
        <v>10</v>
      </c>
      <c r="H116" s="23">
        <v>0</v>
      </c>
      <c r="I116" s="20">
        <v>595</v>
      </c>
      <c r="J116" s="20">
        <v>160</v>
      </c>
      <c r="K116" s="20">
        <v>7</v>
      </c>
      <c r="L116" s="20">
        <v>13</v>
      </c>
      <c r="M116" s="20">
        <v>82</v>
      </c>
      <c r="N116" s="20">
        <v>80</v>
      </c>
      <c r="O116" s="20">
        <v>803</v>
      </c>
      <c r="P116" s="19">
        <v>0.47199999999999998</v>
      </c>
      <c r="Q116" s="19">
        <v>0.83099999999999996</v>
      </c>
      <c r="R116" s="20">
        <v>35</v>
      </c>
      <c r="S116" s="20">
        <v>44</v>
      </c>
      <c r="T116" s="20">
        <v>25</v>
      </c>
      <c r="U116" s="20">
        <v>1</v>
      </c>
      <c r="V116" s="20">
        <v>4</v>
      </c>
      <c r="W116" s="20">
        <v>331</v>
      </c>
      <c r="X116" s="20">
        <v>95</v>
      </c>
      <c r="Y116" s="20">
        <v>4179</v>
      </c>
      <c r="Z116" s="20">
        <v>212</v>
      </c>
      <c r="AA116" s="20">
        <v>201</v>
      </c>
      <c r="AB116" s="20">
        <v>1</v>
      </c>
      <c r="AC116" s="20">
        <v>1</v>
      </c>
      <c r="AD116" s="23">
        <v>1</v>
      </c>
      <c r="AE116" s="20">
        <v>0</v>
      </c>
      <c r="AF116" s="23">
        <v>0</v>
      </c>
      <c r="AG116" s="20">
        <v>362</v>
      </c>
      <c r="AH116" s="20">
        <v>7</v>
      </c>
      <c r="AI116" s="24">
        <v>754</v>
      </c>
      <c r="AJ116" s="24">
        <v>524</v>
      </c>
      <c r="AK116" s="16">
        <v>106</v>
      </c>
      <c r="AL116" s="16">
        <v>1420</v>
      </c>
      <c r="AM116" s="16">
        <v>462</v>
      </c>
      <c r="AN116" s="16">
        <v>222</v>
      </c>
      <c r="AO116" s="16">
        <v>98</v>
      </c>
      <c r="AP116" s="13">
        <v>0</v>
      </c>
    </row>
    <row r="117" spans="1:42" ht="14.3" customHeight="1">
      <c r="A117" s="9" t="s">
        <v>198</v>
      </c>
      <c r="B117" s="20">
        <v>98</v>
      </c>
      <c r="C117" s="19">
        <v>2</v>
      </c>
      <c r="D117" s="19">
        <v>1.3</v>
      </c>
      <c r="E117" s="23">
        <f t="shared" si="14"/>
        <v>3.3</v>
      </c>
      <c r="F117" s="23">
        <v>10</v>
      </c>
      <c r="G117" s="23">
        <v>7</v>
      </c>
      <c r="H117" s="23">
        <v>0</v>
      </c>
      <c r="I117" s="20">
        <v>102</v>
      </c>
      <c r="J117" s="16">
        <v>306</v>
      </c>
      <c r="K117" s="16">
        <v>245</v>
      </c>
      <c r="L117" s="16">
        <v>24</v>
      </c>
      <c r="M117" s="20">
        <v>194</v>
      </c>
      <c r="N117" s="20">
        <v>63</v>
      </c>
      <c r="O117" s="20">
        <v>204</v>
      </c>
      <c r="P117" s="19">
        <v>0.10199999999999999</v>
      </c>
      <c r="Q117" s="19">
        <v>0.81599999999999995</v>
      </c>
      <c r="R117" s="20">
        <v>20</v>
      </c>
      <c r="S117" s="20">
        <v>4</v>
      </c>
      <c r="T117" s="20">
        <v>31</v>
      </c>
      <c r="U117" s="20">
        <v>15</v>
      </c>
      <c r="V117" s="20">
        <v>72</v>
      </c>
      <c r="W117" s="20">
        <v>82</v>
      </c>
      <c r="X117" s="20">
        <v>367</v>
      </c>
      <c r="Y117" s="20">
        <v>1863</v>
      </c>
      <c r="Z117" s="20">
        <v>714</v>
      </c>
      <c r="AA117" s="20">
        <v>102</v>
      </c>
      <c r="AB117" s="20">
        <v>7</v>
      </c>
      <c r="AC117" s="20">
        <v>10</v>
      </c>
      <c r="AD117" s="23">
        <v>1</v>
      </c>
      <c r="AE117" s="20">
        <v>2040</v>
      </c>
      <c r="AF117" s="23">
        <v>0</v>
      </c>
      <c r="AG117" s="20">
        <v>150</v>
      </c>
      <c r="AH117" s="20">
        <v>4</v>
      </c>
      <c r="AI117" s="24">
        <v>492</v>
      </c>
      <c r="AJ117" s="24">
        <v>228</v>
      </c>
      <c r="AK117" s="16">
        <v>55</v>
      </c>
      <c r="AL117" s="16">
        <v>1408</v>
      </c>
      <c r="AM117" s="16">
        <v>145</v>
      </c>
      <c r="AN117" s="16">
        <v>159</v>
      </c>
      <c r="AO117" s="16">
        <v>90</v>
      </c>
      <c r="AP117" s="13">
        <v>1</v>
      </c>
    </row>
    <row r="118" spans="1:42" ht="14.3" customHeight="1">
      <c r="A118" s="9" t="s">
        <v>127</v>
      </c>
      <c r="B118" s="16">
        <v>131</v>
      </c>
      <c r="C118" s="10">
        <v>4.3</v>
      </c>
      <c r="D118" s="10">
        <v>2.8</v>
      </c>
      <c r="E118" s="23">
        <f t="shared" si="14"/>
        <v>7.1</v>
      </c>
      <c r="F118" s="13">
        <v>10</v>
      </c>
      <c r="G118" s="13">
        <v>7</v>
      </c>
      <c r="H118" s="13">
        <v>0</v>
      </c>
      <c r="I118" s="16">
        <v>102</v>
      </c>
      <c r="J118" s="16">
        <v>306</v>
      </c>
      <c r="K118" s="16">
        <v>245</v>
      </c>
      <c r="L118" s="16">
        <v>24</v>
      </c>
      <c r="M118" s="16">
        <v>190</v>
      </c>
      <c r="N118" s="16">
        <v>61</v>
      </c>
      <c r="O118" s="16">
        <v>204</v>
      </c>
      <c r="P118" s="10">
        <v>0.10199999999999999</v>
      </c>
      <c r="Q118" s="10">
        <v>0.77500000000000002</v>
      </c>
      <c r="R118" s="16">
        <v>31</v>
      </c>
      <c r="S118" s="16">
        <v>10</v>
      </c>
      <c r="T118" s="16">
        <v>35</v>
      </c>
      <c r="U118" s="16">
        <v>15</v>
      </c>
      <c r="V118" s="16">
        <v>165</v>
      </c>
      <c r="W118" s="16">
        <v>82</v>
      </c>
      <c r="X118" s="16">
        <v>347</v>
      </c>
      <c r="Y118" s="16">
        <v>1830</v>
      </c>
      <c r="Z118" s="16">
        <v>714</v>
      </c>
      <c r="AA118" s="16">
        <v>94</v>
      </c>
      <c r="AB118" s="16">
        <v>7</v>
      </c>
      <c r="AC118" s="16">
        <v>10</v>
      </c>
      <c r="AD118" s="13">
        <v>1</v>
      </c>
      <c r="AE118" s="16">
        <v>3468</v>
      </c>
      <c r="AF118" s="13">
        <v>0</v>
      </c>
      <c r="AG118" s="16">
        <v>286</v>
      </c>
      <c r="AH118" s="16">
        <v>8</v>
      </c>
      <c r="AI118" s="24">
        <v>477</v>
      </c>
      <c r="AJ118" s="24">
        <v>222</v>
      </c>
      <c r="AK118" s="16">
        <v>53</v>
      </c>
      <c r="AL118" s="16">
        <v>1367</v>
      </c>
      <c r="AM118" s="16">
        <v>141</v>
      </c>
      <c r="AN118" s="16">
        <v>155</v>
      </c>
      <c r="AO118" s="16">
        <v>88</v>
      </c>
      <c r="AP118" s="13">
        <v>1</v>
      </c>
    </row>
    <row r="119" spans="1:42" ht="14.3" customHeight="1">
      <c r="A119" s="9" t="s">
        <v>202</v>
      </c>
      <c r="B119" s="18">
        <v>68</v>
      </c>
      <c r="C119" s="11">
        <v>2.6</v>
      </c>
      <c r="D119" s="11">
        <v>1.8</v>
      </c>
      <c r="E119" s="22">
        <f t="shared" si="14"/>
        <v>4.4000000000000004</v>
      </c>
      <c r="F119" s="22">
        <v>6.2</v>
      </c>
      <c r="G119" s="22">
        <v>1</v>
      </c>
      <c r="H119" s="13">
        <v>0</v>
      </c>
      <c r="I119" s="16">
        <v>0</v>
      </c>
      <c r="J119" s="16">
        <v>0</v>
      </c>
      <c r="K119" s="16">
        <v>0</v>
      </c>
      <c r="L119" s="16">
        <v>0</v>
      </c>
      <c r="M119" s="16">
        <v>0</v>
      </c>
      <c r="N119" s="16">
        <v>0</v>
      </c>
      <c r="O119" s="16">
        <v>0</v>
      </c>
      <c r="P119" s="10">
        <v>0</v>
      </c>
      <c r="Q119" s="10">
        <v>0</v>
      </c>
      <c r="R119" s="16">
        <v>0</v>
      </c>
      <c r="S119" s="16">
        <v>0</v>
      </c>
      <c r="T119" s="16">
        <v>0</v>
      </c>
      <c r="U119" s="16">
        <v>0</v>
      </c>
      <c r="V119" s="16">
        <v>0</v>
      </c>
      <c r="W119" s="16">
        <v>0</v>
      </c>
      <c r="X119" s="16">
        <v>0</v>
      </c>
      <c r="Y119" s="16">
        <v>0</v>
      </c>
      <c r="Z119" s="16">
        <v>0</v>
      </c>
      <c r="AA119" s="16">
        <v>0</v>
      </c>
      <c r="AB119" s="16">
        <v>0</v>
      </c>
      <c r="AC119" s="16">
        <v>0</v>
      </c>
      <c r="AD119" s="13">
        <v>0</v>
      </c>
      <c r="AE119" s="16">
        <v>0</v>
      </c>
      <c r="AF119" s="13">
        <v>0</v>
      </c>
      <c r="AG119" s="16">
        <v>0</v>
      </c>
      <c r="AH119" s="16">
        <v>0</v>
      </c>
      <c r="AI119" s="16">
        <v>0</v>
      </c>
      <c r="AJ119" s="16">
        <v>0</v>
      </c>
      <c r="AK119" s="16">
        <v>0</v>
      </c>
      <c r="AL119" s="16">
        <v>0</v>
      </c>
      <c r="AM119" s="16">
        <v>0</v>
      </c>
      <c r="AN119" s="16">
        <v>0</v>
      </c>
      <c r="AO119" s="16">
        <v>0</v>
      </c>
      <c r="AP119" s="13">
        <v>0</v>
      </c>
    </row>
    <row r="120" spans="1:42" ht="14.3" customHeight="1">
      <c r="A120" s="9" t="s">
        <v>541</v>
      </c>
      <c r="B120" s="18">
        <v>26</v>
      </c>
      <c r="C120" s="11">
        <v>0.2</v>
      </c>
      <c r="D120" s="11">
        <v>0.3</v>
      </c>
      <c r="E120" s="22">
        <f t="shared" si="14"/>
        <v>0.5</v>
      </c>
      <c r="F120" s="22">
        <v>3.6</v>
      </c>
      <c r="G120" s="22">
        <v>0.5</v>
      </c>
      <c r="H120" s="13">
        <v>0</v>
      </c>
      <c r="I120" s="16">
        <v>253</v>
      </c>
      <c r="J120" s="16">
        <v>164</v>
      </c>
      <c r="K120" s="16">
        <v>41</v>
      </c>
      <c r="L120" s="16">
        <v>16</v>
      </c>
      <c r="M120" s="16">
        <v>31</v>
      </c>
      <c r="N120" s="16">
        <v>8</v>
      </c>
      <c r="O120" s="16">
        <v>505</v>
      </c>
      <c r="P120" s="10">
        <v>1.4730000000000001</v>
      </c>
      <c r="Q120" s="10">
        <v>0.54500000000000004</v>
      </c>
      <c r="R120" s="16">
        <v>63</v>
      </c>
      <c r="S120" s="16">
        <v>177</v>
      </c>
      <c r="T120" s="16">
        <v>28</v>
      </c>
      <c r="U120" s="16">
        <v>14</v>
      </c>
      <c r="V120" s="16">
        <v>7367</v>
      </c>
      <c r="W120" s="16">
        <v>23</v>
      </c>
      <c r="X120" s="16">
        <v>28</v>
      </c>
      <c r="Y120" s="16">
        <v>715</v>
      </c>
      <c r="Z120" s="16">
        <v>136</v>
      </c>
      <c r="AA120" s="16">
        <v>31</v>
      </c>
      <c r="AB120" s="16">
        <v>2</v>
      </c>
      <c r="AC120" s="16">
        <v>2</v>
      </c>
      <c r="AD120" s="13">
        <v>0</v>
      </c>
      <c r="AE120" s="16">
        <v>1799</v>
      </c>
      <c r="AF120" s="13">
        <v>0</v>
      </c>
      <c r="AG120" s="16">
        <v>931</v>
      </c>
      <c r="AH120" s="16">
        <v>48</v>
      </c>
      <c r="AI120" s="16">
        <v>37</v>
      </c>
      <c r="AJ120" s="16">
        <v>37</v>
      </c>
      <c r="AK120" s="16">
        <v>10</v>
      </c>
      <c r="AL120" s="16">
        <v>178</v>
      </c>
      <c r="AM120" s="16">
        <v>25</v>
      </c>
      <c r="AN120" s="16">
        <v>10</v>
      </c>
      <c r="AO120" s="16">
        <v>8</v>
      </c>
      <c r="AP120" s="13">
        <v>0.3</v>
      </c>
    </row>
    <row r="121" spans="1:42" ht="14.3" customHeight="1">
      <c r="A121" s="9" t="s">
        <v>548</v>
      </c>
      <c r="B121" s="18">
        <v>28.6</v>
      </c>
      <c r="C121" s="18">
        <v>0.22000000000000003</v>
      </c>
      <c r="D121" s="18">
        <v>0.33</v>
      </c>
      <c r="E121" s="18">
        <v>0.55000000000000004</v>
      </c>
      <c r="F121" s="18">
        <v>3.9600000000000004</v>
      </c>
      <c r="G121" s="18">
        <v>0.55000000000000004</v>
      </c>
      <c r="H121" s="13">
        <v>0</v>
      </c>
      <c r="I121" s="16">
        <v>278.3</v>
      </c>
      <c r="J121" s="16">
        <v>180.4</v>
      </c>
      <c r="K121" s="16">
        <v>45.1</v>
      </c>
      <c r="L121" s="16">
        <v>17.600000000000001</v>
      </c>
      <c r="M121" s="16">
        <v>34.1</v>
      </c>
      <c r="N121" s="16">
        <v>8.8000000000000007</v>
      </c>
      <c r="O121" s="16">
        <v>555.5</v>
      </c>
      <c r="P121" s="10">
        <v>1.6203000000000003</v>
      </c>
      <c r="Q121" s="10">
        <v>0.59950000000000014</v>
      </c>
      <c r="R121" s="16">
        <v>69.300000000000011</v>
      </c>
      <c r="S121" s="16">
        <v>194.70000000000002</v>
      </c>
      <c r="T121" s="16">
        <v>30.800000000000004</v>
      </c>
      <c r="U121" s="16">
        <v>15.400000000000002</v>
      </c>
      <c r="V121" s="16">
        <v>8103.7000000000007</v>
      </c>
      <c r="W121" s="16">
        <v>25.3</v>
      </c>
      <c r="X121" s="16">
        <v>30.800000000000004</v>
      </c>
      <c r="Y121" s="16">
        <v>786.50000000000011</v>
      </c>
      <c r="Z121" s="16">
        <v>149.60000000000002</v>
      </c>
      <c r="AA121" s="16">
        <v>34.1</v>
      </c>
      <c r="AB121" s="16">
        <v>2.2000000000000002</v>
      </c>
      <c r="AC121" s="16">
        <v>2.2000000000000002</v>
      </c>
      <c r="AD121" s="13">
        <v>0</v>
      </c>
      <c r="AE121" s="16">
        <v>1978.9</v>
      </c>
      <c r="AF121" s="13">
        <v>0</v>
      </c>
      <c r="AG121" s="16">
        <v>1024.1000000000001</v>
      </c>
      <c r="AH121" s="16">
        <v>52.800000000000004</v>
      </c>
      <c r="AI121" s="16">
        <v>40.700000000000003</v>
      </c>
      <c r="AJ121" s="16">
        <v>40.700000000000003</v>
      </c>
      <c r="AK121" s="16">
        <v>11</v>
      </c>
      <c r="AL121" s="16">
        <v>195.8</v>
      </c>
      <c r="AM121" s="16">
        <v>27.500000000000004</v>
      </c>
      <c r="AN121" s="16">
        <v>11</v>
      </c>
      <c r="AO121" s="16">
        <v>8.8000000000000007</v>
      </c>
      <c r="AP121" s="13">
        <v>0.33</v>
      </c>
    </row>
    <row r="122" spans="1:42" ht="14.3" customHeight="1">
      <c r="A122" s="9" t="s">
        <v>549</v>
      </c>
      <c r="B122" s="18">
        <v>57.2</v>
      </c>
      <c r="C122" s="18">
        <v>0.44000000000000006</v>
      </c>
      <c r="D122" s="18">
        <v>0.66</v>
      </c>
      <c r="E122" s="18">
        <v>1.1000000000000001</v>
      </c>
      <c r="F122" s="18">
        <v>7.9200000000000008</v>
      </c>
      <c r="G122" s="18">
        <v>1.1000000000000001</v>
      </c>
      <c r="H122" s="13">
        <v>0</v>
      </c>
      <c r="I122" s="16">
        <v>556.6</v>
      </c>
      <c r="J122" s="16">
        <v>360.8</v>
      </c>
      <c r="K122" s="16">
        <v>90.2</v>
      </c>
      <c r="L122" s="16">
        <v>35.200000000000003</v>
      </c>
      <c r="M122" s="16">
        <v>68.2</v>
      </c>
      <c r="N122" s="16">
        <v>17.600000000000001</v>
      </c>
      <c r="O122" s="16">
        <v>1111</v>
      </c>
      <c r="P122" s="10">
        <v>3.2406000000000006</v>
      </c>
      <c r="Q122" s="10">
        <v>1.1990000000000003</v>
      </c>
      <c r="R122" s="16">
        <v>138.60000000000002</v>
      </c>
      <c r="S122" s="16">
        <v>389.40000000000003</v>
      </c>
      <c r="T122" s="16">
        <v>61.600000000000009</v>
      </c>
      <c r="U122" s="16">
        <v>30.800000000000004</v>
      </c>
      <c r="V122" s="16">
        <v>16207.400000000001</v>
      </c>
      <c r="W122" s="16">
        <v>50.6</v>
      </c>
      <c r="X122" s="16">
        <v>61.600000000000009</v>
      </c>
      <c r="Y122" s="16">
        <v>1573.0000000000002</v>
      </c>
      <c r="Z122" s="16">
        <v>299.20000000000005</v>
      </c>
      <c r="AA122" s="16">
        <v>68.2</v>
      </c>
      <c r="AB122" s="16">
        <v>4.4000000000000004</v>
      </c>
      <c r="AC122" s="16">
        <v>4.4000000000000004</v>
      </c>
      <c r="AD122" s="13">
        <v>0</v>
      </c>
      <c r="AE122" s="16">
        <v>3957.8</v>
      </c>
      <c r="AF122" s="13">
        <v>0</v>
      </c>
      <c r="AG122" s="16">
        <v>2048.2000000000003</v>
      </c>
      <c r="AH122" s="16">
        <v>105.60000000000001</v>
      </c>
      <c r="AI122" s="16">
        <v>81.400000000000006</v>
      </c>
      <c r="AJ122" s="16">
        <v>81.400000000000006</v>
      </c>
      <c r="AK122" s="16">
        <v>22</v>
      </c>
      <c r="AL122" s="16">
        <v>391.6</v>
      </c>
      <c r="AM122" s="16">
        <v>55.000000000000007</v>
      </c>
      <c r="AN122" s="16">
        <v>22</v>
      </c>
      <c r="AO122" s="16">
        <v>17.600000000000001</v>
      </c>
      <c r="AP122" s="13">
        <v>0.66</v>
      </c>
    </row>
    <row r="123" spans="1:42" ht="14.3" customHeight="1">
      <c r="A123" s="9" t="s">
        <v>366</v>
      </c>
      <c r="B123" s="18">
        <v>290</v>
      </c>
      <c r="C123" s="11">
        <v>1.6</v>
      </c>
      <c r="D123" s="11">
        <v>6.4</v>
      </c>
      <c r="E123" s="22">
        <f t="shared" si="14"/>
        <v>8</v>
      </c>
      <c r="F123" s="22">
        <v>28.8</v>
      </c>
      <c r="G123" s="22">
        <v>17.600000000000001</v>
      </c>
      <c r="H123" s="13">
        <v>9</v>
      </c>
      <c r="I123" s="16">
        <v>905</v>
      </c>
      <c r="J123" s="16">
        <v>1085</v>
      </c>
      <c r="K123" s="16">
        <v>108</v>
      </c>
      <c r="L123" s="16">
        <v>77</v>
      </c>
      <c r="M123" s="16">
        <v>162</v>
      </c>
      <c r="N123" s="16">
        <v>194</v>
      </c>
      <c r="O123" s="16">
        <v>1359</v>
      </c>
      <c r="P123" s="10">
        <v>5.7110000000000003</v>
      </c>
      <c r="Q123" s="10">
        <v>3.2269999999999999</v>
      </c>
      <c r="R123" s="16">
        <v>284</v>
      </c>
      <c r="S123" s="16">
        <v>738</v>
      </c>
      <c r="T123" s="16">
        <v>126</v>
      </c>
      <c r="U123" s="16">
        <v>38</v>
      </c>
      <c r="V123" s="16">
        <v>17114</v>
      </c>
      <c r="W123" s="16">
        <v>423</v>
      </c>
      <c r="X123" s="16">
        <v>279</v>
      </c>
      <c r="Y123" s="16">
        <v>10931</v>
      </c>
      <c r="Z123" s="16">
        <v>1076</v>
      </c>
      <c r="AA123" s="16">
        <v>554</v>
      </c>
      <c r="AB123" s="16">
        <v>12</v>
      </c>
      <c r="AC123" s="16">
        <v>41</v>
      </c>
      <c r="AD123" s="13">
        <v>1</v>
      </c>
      <c r="AE123" s="16">
        <v>29610</v>
      </c>
      <c r="AF123" s="13">
        <v>0</v>
      </c>
      <c r="AG123" s="16">
        <v>2610</v>
      </c>
      <c r="AH123" s="16">
        <v>180</v>
      </c>
      <c r="AI123" s="24">
        <v>1305</v>
      </c>
      <c r="AJ123" s="24">
        <v>963</v>
      </c>
      <c r="AK123" s="16">
        <v>198</v>
      </c>
      <c r="AL123" s="16">
        <v>2790</v>
      </c>
      <c r="AM123" s="16">
        <v>810</v>
      </c>
      <c r="AN123" s="16">
        <v>378</v>
      </c>
      <c r="AO123" s="16">
        <v>194</v>
      </c>
      <c r="AP123" s="13">
        <v>1.9</v>
      </c>
    </row>
    <row r="124" spans="1:42" ht="14.3" customHeight="1">
      <c r="A124" s="9" t="s">
        <v>551</v>
      </c>
      <c r="B124" s="16">
        <v>13</v>
      </c>
      <c r="C124" s="10">
        <v>0</v>
      </c>
      <c r="D124" s="10">
        <v>0.1</v>
      </c>
      <c r="E124" s="23">
        <v>0.1</v>
      </c>
      <c r="F124" s="13">
        <v>2.5</v>
      </c>
      <c r="G124" s="13">
        <v>0.5</v>
      </c>
      <c r="H124" s="13">
        <v>2</v>
      </c>
      <c r="I124" s="16">
        <v>30</v>
      </c>
      <c r="J124" s="16">
        <v>145</v>
      </c>
      <c r="K124" s="16">
        <v>20.5</v>
      </c>
      <c r="L124" s="16">
        <v>9</v>
      </c>
      <c r="M124" s="16">
        <v>17.5</v>
      </c>
      <c r="N124" s="16">
        <v>3.5</v>
      </c>
      <c r="O124" s="16">
        <v>30.5</v>
      </c>
      <c r="P124" s="10">
        <v>1.05</v>
      </c>
      <c r="Q124" s="10">
        <v>0.32</v>
      </c>
      <c r="R124" s="16">
        <v>26</v>
      </c>
      <c r="S124" s="16">
        <v>105</v>
      </c>
      <c r="T124" s="16">
        <v>13.5</v>
      </c>
      <c r="U124" s="16">
        <v>7.5</v>
      </c>
      <c r="V124" s="16">
        <v>4684</v>
      </c>
      <c r="W124" s="16">
        <v>29.5</v>
      </c>
      <c r="X124" s="16">
        <v>26.5</v>
      </c>
      <c r="Y124" s="16">
        <v>655</v>
      </c>
      <c r="Z124" s="16">
        <v>135</v>
      </c>
      <c r="AA124" s="16">
        <v>46.5</v>
      </c>
      <c r="AB124" s="16">
        <v>2.5</v>
      </c>
      <c r="AC124" s="16">
        <v>6</v>
      </c>
      <c r="AD124" s="13">
        <v>0</v>
      </c>
      <c r="AE124" s="16">
        <v>3500</v>
      </c>
      <c r="AF124" s="13">
        <v>0</v>
      </c>
      <c r="AG124" s="16">
        <v>452.5</v>
      </c>
      <c r="AH124" s="16">
        <v>23.5</v>
      </c>
      <c r="AI124" s="25">
        <v>19.5</v>
      </c>
      <c r="AJ124" s="25">
        <v>20</v>
      </c>
      <c r="AK124" s="16">
        <v>5.5</v>
      </c>
      <c r="AL124" s="16">
        <v>95.5</v>
      </c>
      <c r="AM124" s="16">
        <v>13.5</v>
      </c>
      <c r="AN124" s="16">
        <v>5</v>
      </c>
      <c r="AO124" s="16">
        <v>4.5</v>
      </c>
      <c r="AP124" s="13">
        <v>0.2</v>
      </c>
    </row>
    <row r="125" spans="1:42" ht="14.3" customHeight="1">
      <c r="A125" s="9" t="s">
        <v>550</v>
      </c>
      <c r="B125" s="16">
        <v>26</v>
      </c>
      <c r="C125" s="10">
        <v>0</v>
      </c>
      <c r="D125" s="10">
        <v>0.2</v>
      </c>
      <c r="E125" s="23">
        <f t="shared" si="14"/>
        <v>0.2</v>
      </c>
      <c r="F125" s="13">
        <v>5</v>
      </c>
      <c r="G125" s="13">
        <v>1</v>
      </c>
      <c r="H125" s="13">
        <v>4</v>
      </c>
      <c r="I125" s="16">
        <v>60</v>
      </c>
      <c r="J125" s="16">
        <v>290</v>
      </c>
      <c r="K125" s="16">
        <v>41</v>
      </c>
      <c r="L125" s="16">
        <v>18</v>
      </c>
      <c r="M125" s="16">
        <v>35</v>
      </c>
      <c r="N125" s="16">
        <v>7</v>
      </c>
      <c r="O125" s="16">
        <v>61</v>
      </c>
      <c r="P125" s="10">
        <v>2.1</v>
      </c>
      <c r="Q125" s="10">
        <v>0.64</v>
      </c>
      <c r="R125" s="16">
        <v>52</v>
      </c>
      <c r="S125" s="16">
        <v>210</v>
      </c>
      <c r="T125" s="16">
        <v>27</v>
      </c>
      <c r="U125" s="16">
        <v>15</v>
      </c>
      <c r="V125" s="16">
        <v>9368</v>
      </c>
      <c r="W125" s="16">
        <v>59</v>
      </c>
      <c r="X125" s="16">
        <v>53</v>
      </c>
      <c r="Y125" s="16">
        <v>1310</v>
      </c>
      <c r="Z125" s="16">
        <v>270</v>
      </c>
      <c r="AA125" s="16">
        <v>93</v>
      </c>
      <c r="AB125" s="16">
        <v>5</v>
      </c>
      <c r="AC125" s="16">
        <v>12</v>
      </c>
      <c r="AD125" s="13">
        <v>0</v>
      </c>
      <c r="AE125" s="16">
        <v>7000</v>
      </c>
      <c r="AF125" s="13">
        <v>0</v>
      </c>
      <c r="AG125" s="16">
        <v>905</v>
      </c>
      <c r="AH125" s="16">
        <v>47</v>
      </c>
      <c r="AI125" s="25">
        <v>39</v>
      </c>
      <c r="AJ125" s="25">
        <v>40</v>
      </c>
      <c r="AK125" s="16">
        <v>11</v>
      </c>
      <c r="AL125" s="16">
        <v>191</v>
      </c>
      <c r="AM125" s="16">
        <v>27</v>
      </c>
      <c r="AN125" s="16">
        <v>10</v>
      </c>
      <c r="AO125" s="16">
        <v>9</v>
      </c>
      <c r="AP125" s="13">
        <v>0.4</v>
      </c>
    </row>
    <row r="126" spans="1:42" ht="14.3" customHeight="1">
      <c r="A126" s="9" t="s">
        <v>358</v>
      </c>
      <c r="B126" s="18">
        <v>292</v>
      </c>
      <c r="C126" s="11">
        <v>3.3</v>
      </c>
      <c r="D126" s="11">
        <v>18.899999999999999</v>
      </c>
      <c r="E126" s="22">
        <f t="shared" si="14"/>
        <v>22.2</v>
      </c>
      <c r="F126" s="22">
        <v>0.5</v>
      </c>
      <c r="G126" s="22">
        <v>22</v>
      </c>
      <c r="H126" s="13">
        <v>0</v>
      </c>
      <c r="I126" s="16">
        <v>782</v>
      </c>
      <c r="J126" s="16">
        <v>308</v>
      </c>
      <c r="K126" s="16">
        <v>67</v>
      </c>
      <c r="L126" s="16">
        <v>20</v>
      </c>
      <c r="M126" s="16">
        <v>191</v>
      </c>
      <c r="N126" s="16">
        <v>153</v>
      </c>
      <c r="O126" s="16">
        <v>1226</v>
      </c>
      <c r="P126" s="10">
        <v>1.7669999999999999</v>
      </c>
      <c r="Q126" s="10">
        <v>2.1190000000000002</v>
      </c>
      <c r="R126" s="16">
        <v>126</v>
      </c>
      <c r="S126" s="16">
        <v>91</v>
      </c>
      <c r="T126" s="16">
        <v>257</v>
      </c>
      <c r="U126" s="16">
        <v>24</v>
      </c>
      <c r="V126" s="16">
        <v>18</v>
      </c>
      <c r="W126" s="16">
        <v>12</v>
      </c>
      <c r="X126" s="16">
        <v>127</v>
      </c>
      <c r="Y126" s="16">
        <v>12556</v>
      </c>
      <c r="Z126" s="16">
        <v>384</v>
      </c>
      <c r="AA126" s="16">
        <v>419</v>
      </c>
      <c r="AB126" s="16">
        <v>5</v>
      </c>
      <c r="AC126" s="16">
        <v>2</v>
      </c>
      <c r="AD126" s="13">
        <v>0</v>
      </c>
      <c r="AE126" s="16">
        <v>205</v>
      </c>
      <c r="AF126" s="13">
        <v>4</v>
      </c>
      <c r="AG126" s="16">
        <v>26180</v>
      </c>
      <c r="AH126" s="16">
        <v>2</v>
      </c>
      <c r="AI126" s="24">
        <v>1420</v>
      </c>
      <c r="AJ126" s="24">
        <v>902</v>
      </c>
      <c r="AK126" s="16">
        <v>158</v>
      </c>
      <c r="AL126" s="16">
        <v>1980</v>
      </c>
      <c r="AM126" s="16">
        <v>871</v>
      </c>
      <c r="AN126" s="16">
        <v>411</v>
      </c>
      <c r="AO126" s="16">
        <v>141</v>
      </c>
      <c r="AP126" s="13">
        <v>0</v>
      </c>
    </row>
    <row r="127" spans="1:42" ht="14.3" customHeight="1">
      <c r="A127" s="9" t="s">
        <v>427</v>
      </c>
      <c r="B127" s="16">
        <v>81</v>
      </c>
      <c r="C127" s="10">
        <v>1.6</v>
      </c>
      <c r="D127" s="10">
        <v>7.4</v>
      </c>
      <c r="E127" s="23">
        <f t="shared" si="14"/>
        <v>9</v>
      </c>
      <c r="F127" s="13">
        <v>0</v>
      </c>
      <c r="G127" s="13">
        <v>0</v>
      </c>
      <c r="H127" s="13">
        <v>0</v>
      </c>
      <c r="I127" s="16">
        <v>0</v>
      </c>
      <c r="J127" s="16">
        <v>0</v>
      </c>
      <c r="K127" s="16">
        <v>0</v>
      </c>
      <c r="L127" s="16">
        <v>0</v>
      </c>
      <c r="M127" s="16">
        <v>0</v>
      </c>
      <c r="N127" s="16">
        <v>0</v>
      </c>
      <c r="O127" s="16">
        <v>10</v>
      </c>
      <c r="P127" s="10">
        <v>0.01</v>
      </c>
      <c r="Q127" s="10">
        <v>0.06</v>
      </c>
      <c r="R127" s="16">
        <v>7</v>
      </c>
      <c r="S127" s="16">
        <v>7</v>
      </c>
      <c r="T127" s="16">
        <v>7</v>
      </c>
      <c r="U127" s="16">
        <v>1</v>
      </c>
      <c r="V127" s="16">
        <v>50</v>
      </c>
      <c r="W127" s="16">
        <v>0</v>
      </c>
      <c r="X127" s="16">
        <v>0</v>
      </c>
      <c r="Y127" s="16">
        <v>0</v>
      </c>
      <c r="Z127" s="16">
        <v>0</v>
      </c>
      <c r="AA127" s="16">
        <v>0</v>
      </c>
      <c r="AB127" s="16">
        <v>0</v>
      </c>
      <c r="AC127" s="16">
        <v>0</v>
      </c>
      <c r="AD127" s="13">
        <v>0</v>
      </c>
      <c r="AE127" s="16">
        <v>0</v>
      </c>
      <c r="AF127" s="13">
        <v>0</v>
      </c>
      <c r="AG127" s="16">
        <v>2399</v>
      </c>
      <c r="AH127" s="16">
        <v>5</v>
      </c>
      <c r="AI127" s="16">
        <v>0</v>
      </c>
      <c r="AJ127" s="16">
        <v>0</v>
      </c>
      <c r="AK127" s="16">
        <v>0</v>
      </c>
      <c r="AL127" s="16">
        <v>0</v>
      </c>
      <c r="AM127" s="16">
        <v>0</v>
      </c>
      <c r="AN127" s="16">
        <v>0</v>
      </c>
      <c r="AO127" s="16">
        <v>0</v>
      </c>
      <c r="AP127" s="13">
        <v>0</v>
      </c>
    </row>
    <row r="128" spans="1:42" ht="14.3" customHeight="1">
      <c r="A128" s="9" t="s">
        <v>376</v>
      </c>
      <c r="B128" s="16">
        <v>9.25</v>
      </c>
      <c r="C128" s="10">
        <v>2.5000000000000001E-2</v>
      </c>
      <c r="D128" s="10">
        <v>0.1</v>
      </c>
      <c r="E128" s="23">
        <f t="shared" si="14"/>
        <v>0.125</v>
      </c>
      <c r="F128" s="13">
        <v>1.5</v>
      </c>
      <c r="G128" s="13">
        <v>0.25</v>
      </c>
      <c r="H128" s="13">
        <v>1.5</v>
      </c>
      <c r="I128" s="16">
        <v>1.25</v>
      </c>
      <c r="J128" s="16">
        <v>65</v>
      </c>
      <c r="K128" s="16">
        <v>2.5</v>
      </c>
      <c r="L128" s="16">
        <v>3.5</v>
      </c>
      <c r="M128" s="16">
        <v>7.5</v>
      </c>
      <c r="N128" s="16">
        <v>5</v>
      </c>
      <c r="O128" s="16">
        <v>4.5</v>
      </c>
      <c r="P128" s="10">
        <v>0.13750000000000001</v>
      </c>
      <c r="Q128" s="10">
        <v>6.5000000000000002E-2</v>
      </c>
      <c r="R128" s="16">
        <v>20</v>
      </c>
      <c r="S128" s="16">
        <v>25</v>
      </c>
      <c r="T128" s="16">
        <v>5</v>
      </c>
      <c r="U128" s="16">
        <v>0.25</v>
      </c>
      <c r="V128" s="16">
        <v>619.75</v>
      </c>
      <c r="W128" s="16">
        <v>10</v>
      </c>
      <c r="X128" s="16">
        <v>30</v>
      </c>
      <c r="Y128" s="16">
        <v>854.25</v>
      </c>
      <c r="Z128" s="16">
        <v>67.5</v>
      </c>
      <c r="AA128" s="16">
        <v>112.5</v>
      </c>
      <c r="AB128" s="16">
        <v>0.75</v>
      </c>
      <c r="AC128" s="16">
        <v>12.5</v>
      </c>
      <c r="AD128" s="13">
        <v>0</v>
      </c>
      <c r="AE128" s="16">
        <v>35000</v>
      </c>
      <c r="AF128" s="13">
        <v>0</v>
      </c>
      <c r="AG128" s="16">
        <v>1450</v>
      </c>
      <c r="AH128" s="16">
        <v>1.25</v>
      </c>
      <c r="AI128" s="24">
        <v>14</v>
      </c>
      <c r="AJ128" s="24">
        <v>12.5</v>
      </c>
      <c r="AK128" s="16">
        <v>5.75</v>
      </c>
      <c r="AL128" s="16">
        <v>44.25</v>
      </c>
      <c r="AM128" s="16">
        <v>11.75</v>
      </c>
      <c r="AN128" s="16">
        <v>3</v>
      </c>
      <c r="AO128" s="16">
        <v>3.25</v>
      </c>
      <c r="AP128" s="13">
        <v>0.125</v>
      </c>
    </row>
    <row r="129" spans="1:42" ht="14.3" customHeight="1">
      <c r="A129" s="9" t="s">
        <v>375</v>
      </c>
      <c r="B129" s="16">
        <v>18.5</v>
      </c>
      <c r="C129" s="10">
        <v>0.05</v>
      </c>
      <c r="D129" s="10">
        <v>0.2</v>
      </c>
      <c r="E129" s="23">
        <f t="shared" si="14"/>
        <v>0.25</v>
      </c>
      <c r="F129" s="13">
        <v>3</v>
      </c>
      <c r="G129" s="13">
        <v>0.5</v>
      </c>
      <c r="H129" s="13">
        <v>3</v>
      </c>
      <c r="I129" s="16">
        <v>2.5</v>
      </c>
      <c r="J129" s="16">
        <v>130</v>
      </c>
      <c r="K129" s="16">
        <v>5</v>
      </c>
      <c r="L129" s="16">
        <v>7</v>
      </c>
      <c r="M129" s="16">
        <v>15</v>
      </c>
      <c r="N129" s="16">
        <v>10</v>
      </c>
      <c r="O129" s="16">
        <v>9</v>
      </c>
      <c r="P129" s="10">
        <v>0.27500000000000002</v>
      </c>
      <c r="Q129" s="10">
        <v>0.13</v>
      </c>
      <c r="R129" s="16">
        <v>40</v>
      </c>
      <c r="S129" s="16">
        <v>50</v>
      </c>
      <c r="T129" s="16">
        <v>10</v>
      </c>
      <c r="U129" s="16">
        <v>0.5</v>
      </c>
      <c r="V129" s="16">
        <v>1239.5</v>
      </c>
      <c r="W129" s="16">
        <v>20</v>
      </c>
      <c r="X129" s="16">
        <v>60</v>
      </c>
      <c r="Y129" s="16">
        <v>1708.5</v>
      </c>
      <c r="Z129" s="16">
        <v>135</v>
      </c>
      <c r="AA129" s="16">
        <v>225</v>
      </c>
      <c r="AB129" s="16">
        <v>1.5</v>
      </c>
      <c r="AC129" s="16">
        <v>25</v>
      </c>
      <c r="AD129" s="13">
        <v>0</v>
      </c>
      <c r="AE129" s="16">
        <v>70000</v>
      </c>
      <c r="AF129" s="13">
        <v>0</v>
      </c>
      <c r="AG129" s="16">
        <v>2900</v>
      </c>
      <c r="AH129" s="16">
        <v>2.5</v>
      </c>
      <c r="AI129" s="24">
        <v>28</v>
      </c>
      <c r="AJ129" s="24">
        <v>24.5</v>
      </c>
      <c r="AK129" s="16">
        <v>11.5</v>
      </c>
      <c r="AL129" s="16">
        <v>88.5</v>
      </c>
      <c r="AM129" s="16">
        <v>23.5</v>
      </c>
      <c r="AN129" s="16">
        <v>6</v>
      </c>
      <c r="AO129" s="16">
        <v>6.5</v>
      </c>
      <c r="AP129" s="13">
        <v>0.25</v>
      </c>
    </row>
    <row r="130" spans="1:42" ht="14.3" customHeight="1">
      <c r="A130" s="9" t="s">
        <v>371</v>
      </c>
      <c r="B130" s="16">
        <v>37</v>
      </c>
      <c r="C130" s="10">
        <v>0.1</v>
      </c>
      <c r="D130" s="10">
        <v>0.4</v>
      </c>
      <c r="E130" s="23">
        <f t="shared" si="14"/>
        <v>0.5</v>
      </c>
      <c r="F130" s="13">
        <v>6</v>
      </c>
      <c r="G130" s="13">
        <v>1</v>
      </c>
      <c r="H130" s="13">
        <v>6</v>
      </c>
      <c r="I130" s="16">
        <v>5</v>
      </c>
      <c r="J130" s="16">
        <v>260</v>
      </c>
      <c r="K130" s="16">
        <v>10</v>
      </c>
      <c r="L130" s="16">
        <v>14</v>
      </c>
      <c r="M130" s="16">
        <v>30</v>
      </c>
      <c r="N130" s="16">
        <v>20</v>
      </c>
      <c r="O130" s="16">
        <v>18</v>
      </c>
      <c r="P130" s="10">
        <v>0.55000000000000004</v>
      </c>
      <c r="Q130" s="10">
        <v>0.26</v>
      </c>
      <c r="R130" s="16">
        <v>80</v>
      </c>
      <c r="S130" s="16">
        <v>100</v>
      </c>
      <c r="T130" s="16">
        <v>20</v>
      </c>
      <c r="U130" s="16">
        <v>1</v>
      </c>
      <c r="V130" s="16">
        <v>2479</v>
      </c>
      <c r="W130" s="16">
        <v>40</v>
      </c>
      <c r="X130" s="16">
        <v>120</v>
      </c>
      <c r="Y130" s="16">
        <v>3417</v>
      </c>
      <c r="Z130" s="16">
        <v>270</v>
      </c>
      <c r="AA130" s="16">
        <v>450</v>
      </c>
      <c r="AB130" s="16">
        <v>3</v>
      </c>
      <c r="AC130" s="16">
        <v>50</v>
      </c>
      <c r="AD130" s="13">
        <v>0</v>
      </c>
      <c r="AE130" s="16">
        <v>140000</v>
      </c>
      <c r="AF130" s="13">
        <v>0</v>
      </c>
      <c r="AG130" s="16">
        <v>5800</v>
      </c>
      <c r="AH130" s="16">
        <v>5</v>
      </c>
      <c r="AI130" s="24">
        <v>56</v>
      </c>
      <c r="AJ130" s="24">
        <v>49</v>
      </c>
      <c r="AK130" s="16">
        <v>23</v>
      </c>
      <c r="AL130" s="16">
        <v>177</v>
      </c>
      <c r="AM130" s="16">
        <v>47</v>
      </c>
      <c r="AN130" s="16">
        <v>12</v>
      </c>
      <c r="AO130" s="16">
        <v>13</v>
      </c>
      <c r="AP130" s="13">
        <v>0.5</v>
      </c>
    </row>
    <row r="131" spans="1:42" ht="14.3" customHeight="1">
      <c r="A131" s="9" t="s">
        <v>378</v>
      </c>
      <c r="B131" s="16">
        <v>7.5</v>
      </c>
      <c r="C131" s="10">
        <v>2.5000000000000001E-2</v>
      </c>
      <c r="D131" s="10">
        <v>0.05</v>
      </c>
      <c r="E131" s="23">
        <f t="shared" si="14"/>
        <v>7.5000000000000011E-2</v>
      </c>
      <c r="F131" s="13">
        <v>1.25</v>
      </c>
      <c r="G131" s="13">
        <v>0.25</v>
      </c>
      <c r="H131" s="13">
        <v>1</v>
      </c>
      <c r="I131" s="16">
        <v>1</v>
      </c>
      <c r="J131" s="16">
        <v>55</v>
      </c>
      <c r="K131" s="16">
        <v>2</v>
      </c>
      <c r="L131" s="16">
        <v>4</v>
      </c>
      <c r="M131" s="16">
        <v>6.5</v>
      </c>
      <c r="N131" s="16">
        <v>4.75</v>
      </c>
      <c r="O131" s="16">
        <v>3.75</v>
      </c>
      <c r="P131" s="10">
        <v>0.1</v>
      </c>
      <c r="Q131" s="10">
        <v>2.5000000000000001E-2</v>
      </c>
      <c r="R131" s="16">
        <v>5</v>
      </c>
      <c r="S131" s="16">
        <v>25</v>
      </c>
      <c r="T131" s="16">
        <v>5</v>
      </c>
      <c r="U131" s="16">
        <v>0.5</v>
      </c>
      <c r="V131" s="16">
        <v>34</v>
      </c>
      <c r="W131" s="16">
        <v>2.5</v>
      </c>
      <c r="X131" s="16">
        <v>5</v>
      </c>
      <c r="Y131" s="16">
        <v>400</v>
      </c>
      <c r="Z131" s="16">
        <v>20</v>
      </c>
      <c r="AA131" s="16">
        <v>82.5</v>
      </c>
      <c r="AB131" s="16">
        <v>0.75</v>
      </c>
      <c r="AC131" s="16">
        <v>4.5</v>
      </c>
      <c r="AD131" s="13">
        <v>0</v>
      </c>
      <c r="AE131" s="16">
        <v>32500</v>
      </c>
      <c r="AF131" s="13">
        <v>0</v>
      </c>
      <c r="AG131" s="16">
        <v>1259.5</v>
      </c>
      <c r="AH131" s="16">
        <v>1.25</v>
      </c>
      <c r="AI131" s="24">
        <v>13</v>
      </c>
      <c r="AJ131" s="24">
        <v>11.5</v>
      </c>
      <c r="AK131" s="16">
        <v>5.5</v>
      </c>
      <c r="AL131" s="16">
        <v>40.75</v>
      </c>
      <c r="AM131" s="16">
        <v>10.75</v>
      </c>
      <c r="AN131" s="16">
        <v>2.75</v>
      </c>
      <c r="AO131" s="16">
        <v>3</v>
      </c>
      <c r="AP131" s="13">
        <v>0.1</v>
      </c>
    </row>
    <row r="132" spans="1:42" ht="14.3" customHeight="1">
      <c r="A132" s="9" t="s">
        <v>377</v>
      </c>
      <c r="B132" s="16">
        <v>15</v>
      </c>
      <c r="C132" s="10">
        <v>0.05</v>
      </c>
      <c r="D132" s="10">
        <v>0.1</v>
      </c>
      <c r="E132" s="23">
        <f t="shared" si="14"/>
        <v>0.15000000000000002</v>
      </c>
      <c r="F132" s="13">
        <v>2.5</v>
      </c>
      <c r="G132" s="13">
        <v>0.5</v>
      </c>
      <c r="H132" s="13">
        <v>2</v>
      </c>
      <c r="I132" s="16">
        <v>2</v>
      </c>
      <c r="J132" s="16">
        <v>110</v>
      </c>
      <c r="K132" s="16">
        <v>4</v>
      </c>
      <c r="L132" s="16">
        <v>8</v>
      </c>
      <c r="M132" s="16">
        <v>13</v>
      </c>
      <c r="N132" s="16">
        <v>9.5</v>
      </c>
      <c r="O132" s="16">
        <v>7.5</v>
      </c>
      <c r="P132" s="10">
        <v>0.2</v>
      </c>
      <c r="Q132" s="10">
        <v>0.05</v>
      </c>
      <c r="R132" s="16">
        <v>10</v>
      </c>
      <c r="S132" s="16">
        <v>50</v>
      </c>
      <c r="T132" s="16">
        <v>10</v>
      </c>
      <c r="U132" s="16">
        <v>1</v>
      </c>
      <c r="V132" s="16">
        <v>68</v>
      </c>
      <c r="W132" s="16">
        <v>5</v>
      </c>
      <c r="X132" s="16">
        <v>10</v>
      </c>
      <c r="Y132" s="16">
        <v>800</v>
      </c>
      <c r="Z132" s="16">
        <v>40</v>
      </c>
      <c r="AA132" s="16">
        <v>165</v>
      </c>
      <c r="AB132" s="16">
        <v>1.5</v>
      </c>
      <c r="AC132" s="16">
        <v>9</v>
      </c>
      <c r="AD132" s="13">
        <v>0</v>
      </c>
      <c r="AE132" s="16">
        <v>65000</v>
      </c>
      <c r="AF132" s="13">
        <v>0</v>
      </c>
      <c r="AG132" s="16">
        <v>2519</v>
      </c>
      <c r="AH132" s="16">
        <v>2.5</v>
      </c>
      <c r="AI132" s="24">
        <v>26</v>
      </c>
      <c r="AJ132" s="24">
        <v>23</v>
      </c>
      <c r="AK132" s="16">
        <v>11</v>
      </c>
      <c r="AL132" s="16">
        <v>81.5</v>
      </c>
      <c r="AM132" s="16">
        <v>21.5</v>
      </c>
      <c r="AN132" s="16">
        <v>5.5</v>
      </c>
      <c r="AO132" s="16">
        <v>6</v>
      </c>
      <c r="AP132" s="13">
        <v>0.2</v>
      </c>
    </row>
    <row r="133" spans="1:42" ht="14.3" customHeight="1">
      <c r="A133" s="9" t="s">
        <v>372</v>
      </c>
      <c r="B133" s="16">
        <v>30</v>
      </c>
      <c r="C133" s="10">
        <v>0.1</v>
      </c>
      <c r="D133" s="10">
        <v>0.2</v>
      </c>
      <c r="E133" s="23">
        <f t="shared" si="14"/>
        <v>0.30000000000000004</v>
      </c>
      <c r="F133" s="13">
        <v>5</v>
      </c>
      <c r="G133" s="13">
        <v>1</v>
      </c>
      <c r="H133" s="13">
        <v>4</v>
      </c>
      <c r="I133" s="16">
        <v>4</v>
      </c>
      <c r="J133" s="16">
        <v>220</v>
      </c>
      <c r="K133" s="16">
        <v>8</v>
      </c>
      <c r="L133" s="16">
        <v>16</v>
      </c>
      <c r="M133" s="16">
        <v>26</v>
      </c>
      <c r="N133" s="16">
        <v>19</v>
      </c>
      <c r="O133" s="16">
        <v>15</v>
      </c>
      <c r="P133" s="10">
        <v>0.4</v>
      </c>
      <c r="Q133" s="10">
        <v>0.1</v>
      </c>
      <c r="R133" s="16">
        <v>20</v>
      </c>
      <c r="S133" s="16">
        <v>100</v>
      </c>
      <c r="T133" s="16">
        <v>20</v>
      </c>
      <c r="U133" s="16">
        <v>2</v>
      </c>
      <c r="V133" s="16">
        <v>136</v>
      </c>
      <c r="W133" s="16">
        <v>10</v>
      </c>
      <c r="X133" s="16">
        <v>20</v>
      </c>
      <c r="Y133" s="16">
        <v>1600</v>
      </c>
      <c r="Z133" s="16">
        <v>80</v>
      </c>
      <c r="AA133" s="16">
        <v>330</v>
      </c>
      <c r="AB133" s="16">
        <v>3</v>
      </c>
      <c r="AC133" s="16">
        <v>18</v>
      </c>
      <c r="AD133" s="13">
        <v>0</v>
      </c>
      <c r="AE133" s="16">
        <v>130000</v>
      </c>
      <c r="AF133" s="13">
        <v>0</v>
      </c>
      <c r="AG133" s="16">
        <v>5038</v>
      </c>
      <c r="AH133" s="16">
        <v>5</v>
      </c>
      <c r="AI133" s="24">
        <v>52</v>
      </c>
      <c r="AJ133" s="24">
        <v>46</v>
      </c>
      <c r="AK133" s="16">
        <v>22</v>
      </c>
      <c r="AL133" s="16">
        <v>163</v>
      </c>
      <c r="AM133" s="16">
        <v>43</v>
      </c>
      <c r="AN133" s="16">
        <v>11</v>
      </c>
      <c r="AO133" s="16">
        <v>12</v>
      </c>
      <c r="AP133" s="13">
        <v>0.4</v>
      </c>
    </row>
    <row r="134" spans="1:42" ht="14.3" customHeight="1">
      <c r="A134" s="9" t="s">
        <v>379</v>
      </c>
      <c r="B134" s="16">
        <v>5</v>
      </c>
      <c r="C134" s="10">
        <v>2.5000000000000001E-2</v>
      </c>
      <c r="D134" s="10">
        <v>0.05</v>
      </c>
      <c r="E134" s="23">
        <f t="shared" si="14"/>
        <v>7.5000000000000011E-2</v>
      </c>
      <c r="F134" s="13">
        <v>0.75</v>
      </c>
      <c r="G134" s="13">
        <v>0.25</v>
      </c>
      <c r="H134" s="13">
        <v>1</v>
      </c>
      <c r="I134" s="16">
        <v>0.75</v>
      </c>
      <c r="J134" s="16">
        <v>44.25</v>
      </c>
      <c r="K134" s="16">
        <v>2.75</v>
      </c>
      <c r="L134" s="16">
        <v>3</v>
      </c>
      <c r="M134" s="16">
        <v>7.25</v>
      </c>
      <c r="N134" s="16">
        <v>5.25</v>
      </c>
      <c r="O134" s="16">
        <v>4.75</v>
      </c>
      <c r="P134" s="10">
        <v>0.1875</v>
      </c>
      <c r="Q134" s="10">
        <v>4.4999999999999998E-2</v>
      </c>
      <c r="R134" s="16">
        <v>17.75</v>
      </c>
      <c r="S134" s="16">
        <v>25</v>
      </c>
      <c r="T134" s="16">
        <v>5</v>
      </c>
      <c r="U134" s="16">
        <v>0.5</v>
      </c>
      <c r="V134" s="16">
        <v>176.125</v>
      </c>
      <c r="W134" s="16">
        <v>13</v>
      </c>
      <c r="X134" s="16">
        <v>10.75</v>
      </c>
      <c r="Y134" s="16">
        <v>215</v>
      </c>
      <c r="Z134" s="16">
        <v>57.5</v>
      </c>
      <c r="AA134" s="16">
        <v>67.5</v>
      </c>
      <c r="AB134" s="16">
        <v>0.75</v>
      </c>
      <c r="AC134" s="16">
        <v>4.5</v>
      </c>
      <c r="AD134" s="13">
        <v>0</v>
      </c>
      <c r="AE134" s="16">
        <v>34750</v>
      </c>
      <c r="AF134" s="13">
        <v>0</v>
      </c>
      <c r="AG134" s="16">
        <v>1248</v>
      </c>
      <c r="AH134" s="16">
        <v>3.5</v>
      </c>
      <c r="AI134" s="24">
        <v>12.5</v>
      </c>
      <c r="AJ134" s="24">
        <v>11</v>
      </c>
      <c r="AK134" s="16">
        <v>5.25</v>
      </c>
      <c r="AL134" s="16">
        <v>39.75</v>
      </c>
      <c r="AM134" s="16">
        <v>10.5</v>
      </c>
      <c r="AN134" s="16">
        <v>2.75</v>
      </c>
      <c r="AO134" s="16">
        <v>3</v>
      </c>
      <c r="AP134" s="13">
        <v>0.05</v>
      </c>
    </row>
    <row r="135" spans="1:42" ht="14.3" customHeight="1">
      <c r="A135" s="9" t="s">
        <v>380</v>
      </c>
      <c r="B135" s="16">
        <v>10</v>
      </c>
      <c r="C135" s="10">
        <v>0.05</v>
      </c>
      <c r="D135" s="10">
        <v>0.1</v>
      </c>
      <c r="E135" s="23">
        <f t="shared" si="14"/>
        <v>0.15000000000000002</v>
      </c>
      <c r="F135" s="13">
        <v>1.5</v>
      </c>
      <c r="G135" s="13">
        <v>0.5</v>
      </c>
      <c r="H135" s="13">
        <v>2</v>
      </c>
      <c r="I135" s="16">
        <v>1.5</v>
      </c>
      <c r="J135" s="16">
        <v>88.5</v>
      </c>
      <c r="K135" s="16">
        <v>5.5</v>
      </c>
      <c r="L135" s="16">
        <v>6</v>
      </c>
      <c r="M135" s="16">
        <v>14.5</v>
      </c>
      <c r="N135" s="16">
        <v>10.5</v>
      </c>
      <c r="O135" s="16">
        <v>9.5</v>
      </c>
      <c r="P135" s="10">
        <v>0.375</v>
      </c>
      <c r="Q135" s="10">
        <v>0.09</v>
      </c>
      <c r="R135" s="16">
        <v>35.5</v>
      </c>
      <c r="S135" s="16">
        <v>50</v>
      </c>
      <c r="T135" s="16">
        <v>10</v>
      </c>
      <c r="U135" s="16">
        <v>1</v>
      </c>
      <c r="V135" s="16">
        <v>357.5</v>
      </c>
      <c r="W135" s="16">
        <v>26</v>
      </c>
      <c r="X135" s="16">
        <v>21.5</v>
      </c>
      <c r="Y135" s="16">
        <v>430</v>
      </c>
      <c r="Z135" s="16">
        <v>115</v>
      </c>
      <c r="AA135" s="16">
        <v>135</v>
      </c>
      <c r="AB135" s="16">
        <v>1.5</v>
      </c>
      <c r="AC135" s="16">
        <v>9</v>
      </c>
      <c r="AD135" s="13">
        <v>0</v>
      </c>
      <c r="AE135" s="16">
        <v>69500</v>
      </c>
      <c r="AF135" s="13">
        <v>0</v>
      </c>
      <c r="AG135" s="16">
        <v>2496</v>
      </c>
      <c r="AH135" s="16">
        <v>7</v>
      </c>
      <c r="AI135" s="24">
        <v>25</v>
      </c>
      <c r="AJ135" s="24">
        <v>22</v>
      </c>
      <c r="AK135" s="16">
        <v>10.5</v>
      </c>
      <c r="AL135" s="16">
        <v>79.5</v>
      </c>
      <c r="AM135" s="16">
        <v>21</v>
      </c>
      <c r="AN135" s="16">
        <v>5.5</v>
      </c>
      <c r="AO135" s="16">
        <v>6</v>
      </c>
      <c r="AP135" s="13">
        <v>0.1</v>
      </c>
    </row>
    <row r="136" spans="1:42" ht="14.3" customHeight="1">
      <c r="A136" s="9" t="s">
        <v>373</v>
      </c>
      <c r="B136" s="16">
        <v>20</v>
      </c>
      <c r="C136" s="10">
        <v>0.1</v>
      </c>
      <c r="D136" s="10">
        <v>0.2</v>
      </c>
      <c r="E136" s="23">
        <f t="shared" si="14"/>
        <v>0.30000000000000004</v>
      </c>
      <c r="F136" s="13">
        <v>3</v>
      </c>
      <c r="G136" s="13">
        <v>1</v>
      </c>
      <c r="H136" s="13">
        <v>4</v>
      </c>
      <c r="I136" s="16">
        <v>3</v>
      </c>
      <c r="J136" s="16">
        <v>177</v>
      </c>
      <c r="K136" s="16">
        <v>11</v>
      </c>
      <c r="L136" s="16">
        <v>12</v>
      </c>
      <c r="M136" s="16">
        <v>29</v>
      </c>
      <c r="N136" s="16">
        <v>21</v>
      </c>
      <c r="O136" s="16">
        <v>19</v>
      </c>
      <c r="P136" s="10">
        <v>0.75</v>
      </c>
      <c r="Q136" s="10">
        <v>0.18</v>
      </c>
      <c r="R136" s="16">
        <v>71</v>
      </c>
      <c r="S136" s="16">
        <v>100</v>
      </c>
      <c r="T136" s="16">
        <v>20</v>
      </c>
      <c r="U136" s="16">
        <v>2</v>
      </c>
      <c r="V136" s="16">
        <v>715</v>
      </c>
      <c r="W136" s="16">
        <v>52</v>
      </c>
      <c r="X136" s="16">
        <v>43</v>
      </c>
      <c r="Y136" s="16">
        <v>860</v>
      </c>
      <c r="Z136" s="16">
        <v>230</v>
      </c>
      <c r="AA136" s="16">
        <v>270</v>
      </c>
      <c r="AB136" s="16">
        <v>3</v>
      </c>
      <c r="AC136" s="16">
        <v>18</v>
      </c>
      <c r="AD136" s="13">
        <v>0</v>
      </c>
      <c r="AE136" s="16">
        <v>139000</v>
      </c>
      <c r="AF136" s="13">
        <v>0</v>
      </c>
      <c r="AG136" s="16">
        <v>4992</v>
      </c>
      <c r="AH136" s="16">
        <v>14</v>
      </c>
      <c r="AI136" s="24">
        <v>50</v>
      </c>
      <c r="AJ136" s="24">
        <v>44</v>
      </c>
      <c r="AK136" s="16">
        <v>21</v>
      </c>
      <c r="AL136" s="16">
        <v>159</v>
      </c>
      <c r="AM136" s="16">
        <v>42</v>
      </c>
      <c r="AN136" s="16">
        <v>11</v>
      </c>
      <c r="AO136" s="16">
        <v>12</v>
      </c>
      <c r="AP136" s="13">
        <v>0.2</v>
      </c>
    </row>
    <row r="137" spans="1:42" ht="14.3" customHeight="1">
      <c r="A137" s="9" t="s">
        <v>163</v>
      </c>
      <c r="B137" s="20">
        <v>436</v>
      </c>
      <c r="C137" s="19">
        <v>5.8</v>
      </c>
      <c r="D137" s="19">
        <v>8.6999999999999993</v>
      </c>
      <c r="E137" s="23">
        <f t="shared" si="14"/>
        <v>14.5</v>
      </c>
      <c r="F137" s="23">
        <v>56</v>
      </c>
      <c r="G137" s="23">
        <v>5.6</v>
      </c>
      <c r="H137" s="23">
        <v>5.3</v>
      </c>
      <c r="I137" s="20">
        <v>1196</v>
      </c>
      <c r="J137" s="20">
        <v>915</v>
      </c>
      <c r="K137" s="20">
        <v>29</v>
      </c>
      <c r="L137" s="20">
        <v>49</v>
      </c>
      <c r="M137" s="20">
        <v>189</v>
      </c>
      <c r="N137" s="20">
        <v>96</v>
      </c>
      <c r="O137" s="20">
        <v>462</v>
      </c>
      <c r="P137" s="19">
        <v>1.5</v>
      </c>
      <c r="Q137" s="19">
        <v>0.9</v>
      </c>
      <c r="R137" s="20">
        <v>300</v>
      </c>
      <c r="S137" s="20">
        <v>300</v>
      </c>
      <c r="T137" s="20">
        <v>30</v>
      </c>
      <c r="U137" s="20">
        <v>9</v>
      </c>
      <c r="V137" s="20">
        <v>45</v>
      </c>
      <c r="W137" s="20">
        <v>180</v>
      </c>
      <c r="X137" s="20">
        <v>30</v>
      </c>
      <c r="Y137" s="20">
        <v>4469</v>
      </c>
      <c r="Z137" s="20">
        <v>558</v>
      </c>
      <c r="AA137" s="20">
        <v>375</v>
      </c>
      <c r="AB137" s="20">
        <v>2</v>
      </c>
      <c r="AC137" s="20">
        <v>38</v>
      </c>
      <c r="AD137" s="23">
        <v>0</v>
      </c>
      <c r="AE137" s="20">
        <v>25500</v>
      </c>
      <c r="AF137" s="23">
        <v>0</v>
      </c>
      <c r="AG137" s="20">
        <v>2020</v>
      </c>
      <c r="AH137" s="20">
        <v>32</v>
      </c>
      <c r="AI137" s="24">
        <v>164</v>
      </c>
      <c r="AJ137" s="24">
        <v>146</v>
      </c>
      <c r="AK137" s="16">
        <v>35</v>
      </c>
      <c r="AL137" s="16">
        <v>569</v>
      </c>
      <c r="AM137" s="16">
        <v>116</v>
      </c>
      <c r="AN137" s="16">
        <v>53</v>
      </c>
      <c r="AO137" s="16">
        <v>48</v>
      </c>
      <c r="AP137" s="13">
        <v>1.9</v>
      </c>
    </row>
    <row r="138" spans="1:42" ht="14.3" customHeight="1">
      <c r="A138" s="9" t="s">
        <v>388</v>
      </c>
      <c r="B138" s="18">
        <v>121</v>
      </c>
      <c r="C138" s="11">
        <v>3.75</v>
      </c>
      <c r="D138" s="11">
        <v>1.625</v>
      </c>
      <c r="E138" s="22">
        <f t="shared" ref="E138" si="15">C138+D138</f>
        <v>5.375</v>
      </c>
      <c r="F138" s="22">
        <v>4.625</v>
      </c>
      <c r="G138" s="22">
        <v>12.875</v>
      </c>
      <c r="H138" s="23">
        <v>0</v>
      </c>
      <c r="I138" s="20">
        <v>50</v>
      </c>
      <c r="J138" s="20">
        <v>150</v>
      </c>
      <c r="K138" s="20">
        <v>150</v>
      </c>
      <c r="L138" s="20">
        <v>14</v>
      </c>
      <c r="M138" s="20">
        <v>225</v>
      </c>
      <c r="N138" s="20">
        <v>150</v>
      </c>
      <c r="O138" s="20">
        <v>128</v>
      </c>
      <c r="P138" s="19">
        <v>0.125</v>
      </c>
      <c r="Q138" s="19">
        <v>0.625</v>
      </c>
      <c r="R138" s="20">
        <v>20</v>
      </c>
      <c r="S138" s="20">
        <v>9</v>
      </c>
      <c r="T138" s="20">
        <v>20</v>
      </c>
      <c r="U138" s="20">
        <v>13</v>
      </c>
      <c r="V138" s="20">
        <v>174</v>
      </c>
      <c r="W138" s="20">
        <v>38</v>
      </c>
      <c r="X138" s="20">
        <v>363</v>
      </c>
      <c r="Y138" s="20">
        <v>3166</v>
      </c>
      <c r="Z138" s="20">
        <v>850</v>
      </c>
      <c r="AA138" s="20">
        <v>75</v>
      </c>
      <c r="AB138" s="20">
        <v>8</v>
      </c>
      <c r="AC138" s="20">
        <v>38</v>
      </c>
      <c r="AD138" s="23">
        <v>1</v>
      </c>
      <c r="AE138" s="20">
        <v>750</v>
      </c>
      <c r="AF138" s="23">
        <v>0</v>
      </c>
      <c r="AG138" s="20">
        <v>300</v>
      </c>
      <c r="AH138" s="20">
        <v>29</v>
      </c>
      <c r="AI138" s="24">
        <v>1013</v>
      </c>
      <c r="AJ138" s="24">
        <v>445</v>
      </c>
      <c r="AK138" s="16">
        <v>68</v>
      </c>
      <c r="AL138" s="16">
        <v>2821</v>
      </c>
      <c r="AM138" s="16">
        <v>216</v>
      </c>
      <c r="AN138" s="16">
        <v>310</v>
      </c>
      <c r="AO138" s="16">
        <v>175</v>
      </c>
      <c r="AP138" s="13">
        <v>0.4</v>
      </c>
    </row>
    <row r="139" spans="1:42" ht="14.3" customHeight="1">
      <c r="A139" s="9" t="s">
        <v>308</v>
      </c>
      <c r="B139" s="18">
        <v>53</v>
      </c>
      <c r="C139" s="11">
        <v>0.1</v>
      </c>
      <c r="D139" s="11">
        <v>0.2</v>
      </c>
      <c r="E139" s="22">
        <f t="shared" si="14"/>
        <v>0.30000000000000004</v>
      </c>
      <c r="F139" s="22">
        <v>13</v>
      </c>
      <c r="G139" s="22">
        <v>0.1</v>
      </c>
      <c r="H139" s="23">
        <v>0</v>
      </c>
      <c r="I139" s="20">
        <v>0</v>
      </c>
      <c r="J139" s="20">
        <v>28</v>
      </c>
      <c r="K139" s="20">
        <v>2</v>
      </c>
      <c r="L139" s="20">
        <v>2</v>
      </c>
      <c r="M139" s="20">
        <v>3</v>
      </c>
      <c r="N139" s="20">
        <v>1</v>
      </c>
      <c r="O139" s="20">
        <v>0</v>
      </c>
      <c r="P139" s="19">
        <v>5.7000000000000002E-2</v>
      </c>
      <c r="Q139" s="19">
        <v>5.0999999999999997E-2</v>
      </c>
      <c r="R139" s="20">
        <v>20</v>
      </c>
      <c r="S139" s="20">
        <v>11</v>
      </c>
      <c r="T139" s="20">
        <v>3</v>
      </c>
      <c r="U139" s="20">
        <v>0</v>
      </c>
      <c r="V139" s="20">
        <v>5</v>
      </c>
      <c r="W139" s="20">
        <v>7</v>
      </c>
      <c r="X139" s="20">
        <v>7</v>
      </c>
      <c r="Y139" s="20">
        <v>88</v>
      </c>
      <c r="Z139" s="20">
        <v>14</v>
      </c>
      <c r="AA139" s="20">
        <v>3</v>
      </c>
      <c r="AB139" s="20">
        <v>0</v>
      </c>
      <c r="AC139" s="20">
        <v>3</v>
      </c>
      <c r="AD139" s="23">
        <v>0</v>
      </c>
      <c r="AE139" s="20">
        <v>1100</v>
      </c>
      <c r="AF139" s="23">
        <v>0</v>
      </c>
      <c r="AG139" s="20">
        <v>190</v>
      </c>
      <c r="AH139" s="20">
        <v>0</v>
      </c>
      <c r="AI139" s="24">
        <v>4</v>
      </c>
      <c r="AJ139" s="24">
        <v>2</v>
      </c>
      <c r="AK139" s="16">
        <v>1</v>
      </c>
      <c r="AL139" s="16">
        <v>8</v>
      </c>
      <c r="AM139" s="16">
        <v>3</v>
      </c>
      <c r="AN139" s="16">
        <v>2</v>
      </c>
      <c r="AO139" s="16">
        <v>0</v>
      </c>
      <c r="AP139" s="13">
        <v>0.2</v>
      </c>
    </row>
    <row r="140" spans="1:42" ht="14.3" customHeight="1">
      <c r="A140" s="9" t="s">
        <v>309</v>
      </c>
      <c r="B140" s="18">
        <v>70</v>
      </c>
      <c r="C140" s="11">
        <v>0.1</v>
      </c>
      <c r="D140" s="11">
        <v>0.2</v>
      </c>
      <c r="E140" s="22">
        <f t="shared" si="14"/>
        <v>0.30000000000000004</v>
      </c>
      <c r="F140" s="22">
        <v>17</v>
      </c>
      <c r="G140" s="22">
        <v>0.1</v>
      </c>
      <c r="H140" s="23">
        <v>0</v>
      </c>
      <c r="I140" s="20">
        <v>0</v>
      </c>
      <c r="J140" s="20">
        <v>28</v>
      </c>
      <c r="K140" s="20">
        <v>2</v>
      </c>
      <c r="L140" s="20">
        <v>2</v>
      </c>
      <c r="M140" s="20">
        <v>3</v>
      </c>
      <c r="N140" s="20">
        <v>1</v>
      </c>
      <c r="O140" s="20">
        <v>0</v>
      </c>
      <c r="P140" s="19">
        <v>5.7000000000000002E-2</v>
      </c>
      <c r="Q140" s="19">
        <v>5.0999999999999997E-2</v>
      </c>
      <c r="R140" s="20">
        <v>20</v>
      </c>
      <c r="S140" s="20">
        <v>11</v>
      </c>
      <c r="T140" s="20">
        <v>3</v>
      </c>
      <c r="U140" s="20">
        <v>0</v>
      </c>
      <c r="V140" s="20">
        <v>5</v>
      </c>
      <c r="W140" s="20">
        <v>7</v>
      </c>
      <c r="X140" s="20">
        <v>7</v>
      </c>
      <c r="Y140" s="20">
        <v>88</v>
      </c>
      <c r="Z140" s="20">
        <v>14</v>
      </c>
      <c r="AA140" s="20">
        <v>3</v>
      </c>
      <c r="AB140" s="20">
        <v>0</v>
      </c>
      <c r="AC140" s="20">
        <v>3</v>
      </c>
      <c r="AD140" s="23">
        <v>0</v>
      </c>
      <c r="AE140" s="20">
        <v>1100</v>
      </c>
      <c r="AF140" s="23">
        <v>0</v>
      </c>
      <c r="AG140" s="20">
        <v>190</v>
      </c>
      <c r="AH140" s="20">
        <v>0</v>
      </c>
      <c r="AI140" s="24">
        <v>4</v>
      </c>
      <c r="AJ140" s="24">
        <v>2</v>
      </c>
      <c r="AK140" s="16">
        <v>1</v>
      </c>
      <c r="AL140" s="16">
        <v>8</v>
      </c>
      <c r="AM140" s="16">
        <v>3</v>
      </c>
      <c r="AN140" s="16">
        <v>2</v>
      </c>
      <c r="AO140" s="16">
        <v>0</v>
      </c>
      <c r="AP140" s="13">
        <v>0.2</v>
      </c>
    </row>
    <row r="141" spans="1:42" ht="14.3" customHeight="1">
      <c r="A141" s="9" t="s">
        <v>297</v>
      </c>
      <c r="B141" s="18">
        <v>109.5</v>
      </c>
      <c r="C141" s="11">
        <v>0.3</v>
      </c>
      <c r="D141" s="11">
        <v>1.6</v>
      </c>
      <c r="E141" s="22">
        <f t="shared" si="14"/>
        <v>1.9000000000000001</v>
      </c>
      <c r="F141" s="22">
        <v>17.5</v>
      </c>
      <c r="G141" s="22">
        <v>4.2</v>
      </c>
      <c r="H141" s="23">
        <v>2</v>
      </c>
      <c r="I141" s="20">
        <v>1</v>
      </c>
      <c r="J141" s="20">
        <v>174</v>
      </c>
      <c r="K141" s="20">
        <v>8</v>
      </c>
      <c r="L141" s="20">
        <v>61</v>
      </c>
      <c r="M141" s="20">
        <v>183</v>
      </c>
      <c r="N141" s="20">
        <v>20</v>
      </c>
      <c r="O141" s="20">
        <v>32</v>
      </c>
      <c r="P141" s="19">
        <v>0.90200000000000002</v>
      </c>
      <c r="Q141" s="19">
        <v>0.69399999999999995</v>
      </c>
      <c r="R141" s="20">
        <v>149</v>
      </c>
      <c r="S141" s="20">
        <v>473</v>
      </c>
      <c r="T141" s="20">
        <v>7</v>
      </c>
      <c r="U141" s="20">
        <v>0</v>
      </c>
      <c r="V141" s="20">
        <v>0</v>
      </c>
      <c r="W141" s="20">
        <v>142</v>
      </c>
      <c r="X141" s="20">
        <v>14</v>
      </c>
      <c r="Y141" s="20">
        <v>1128</v>
      </c>
      <c r="Z141" s="20">
        <v>324</v>
      </c>
      <c r="AA141" s="20">
        <v>43</v>
      </c>
      <c r="AB141" s="20">
        <v>0</v>
      </c>
      <c r="AC141" s="20">
        <v>15</v>
      </c>
      <c r="AD141" s="23">
        <v>0</v>
      </c>
      <c r="AE141" s="20">
        <v>1298</v>
      </c>
      <c r="AF141" s="23">
        <v>0</v>
      </c>
      <c r="AG141" s="20">
        <v>62</v>
      </c>
      <c r="AH141" s="20">
        <v>0</v>
      </c>
      <c r="AI141" s="25">
        <v>266</v>
      </c>
      <c r="AJ141" s="25">
        <v>341</v>
      </c>
      <c r="AK141" s="16">
        <v>60</v>
      </c>
      <c r="AL141" s="16">
        <v>633</v>
      </c>
      <c r="AM141" s="16">
        <v>244</v>
      </c>
      <c r="AN141" s="16">
        <v>58</v>
      </c>
      <c r="AO141" s="16">
        <v>51</v>
      </c>
      <c r="AP141" s="13">
        <v>1.6</v>
      </c>
    </row>
    <row r="142" spans="1:42" ht="14.3" customHeight="1">
      <c r="A142" s="9" t="s">
        <v>454</v>
      </c>
      <c r="B142" s="16">
        <v>7</v>
      </c>
      <c r="C142" s="10">
        <v>0</v>
      </c>
      <c r="D142" s="10">
        <v>0.1</v>
      </c>
      <c r="E142" s="23">
        <f t="shared" si="14"/>
        <v>0.1</v>
      </c>
      <c r="F142" s="13">
        <v>1</v>
      </c>
      <c r="G142" s="13">
        <v>0</v>
      </c>
      <c r="H142" s="13">
        <v>1</v>
      </c>
      <c r="I142" s="16">
        <v>8</v>
      </c>
      <c r="J142" s="16">
        <v>115</v>
      </c>
      <c r="K142" s="16">
        <v>15</v>
      </c>
      <c r="L142" s="16">
        <v>4</v>
      </c>
      <c r="M142" s="16">
        <v>12</v>
      </c>
      <c r="N142" s="16">
        <v>17</v>
      </c>
      <c r="O142" s="16">
        <v>20</v>
      </c>
      <c r="P142" s="10">
        <v>0.67500000000000004</v>
      </c>
      <c r="Q142" s="10">
        <v>7.1999999999999995E-2</v>
      </c>
      <c r="R142" s="16">
        <v>24</v>
      </c>
      <c r="S142" s="16">
        <v>56</v>
      </c>
      <c r="T142" s="16">
        <v>32</v>
      </c>
      <c r="U142" s="16">
        <v>4</v>
      </c>
      <c r="V142" s="16">
        <v>12</v>
      </c>
      <c r="W142" s="16">
        <v>15</v>
      </c>
      <c r="X142" s="16">
        <v>14</v>
      </c>
      <c r="Y142" s="16">
        <v>263</v>
      </c>
      <c r="Z142" s="16">
        <v>81</v>
      </c>
      <c r="AA142" s="16">
        <v>27</v>
      </c>
      <c r="AB142" s="16">
        <v>0</v>
      </c>
      <c r="AC142" s="16">
        <v>11</v>
      </c>
      <c r="AD142" s="13">
        <v>0</v>
      </c>
      <c r="AE142" s="16">
        <v>13050</v>
      </c>
      <c r="AF142" s="13">
        <v>0</v>
      </c>
      <c r="AG142" s="16">
        <v>10</v>
      </c>
      <c r="AH142" s="16">
        <v>23</v>
      </c>
      <c r="AI142" s="25">
        <v>26</v>
      </c>
      <c r="AJ142" s="25">
        <v>27</v>
      </c>
      <c r="AK142" s="16">
        <v>5</v>
      </c>
      <c r="AL142" s="16">
        <v>95</v>
      </c>
      <c r="AM142" s="16">
        <v>16</v>
      </c>
      <c r="AN142" s="16">
        <v>5</v>
      </c>
      <c r="AO142" s="16">
        <v>2</v>
      </c>
      <c r="AP142" s="13">
        <v>0.1</v>
      </c>
    </row>
    <row r="143" spans="1:42" ht="14.3" customHeight="1">
      <c r="A143" s="9" t="s">
        <v>107</v>
      </c>
      <c r="B143" s="16">
        <v>88</v>
      </c>
      <c r="C143" s="10">
        <v>0.8</v>
      </c>
      <c r="D143" s="10">
        <v>9.1</v>
      </c>
      <c r="E143" s="23">
        <f t="shared" si="14"/>
        <v>9.9</v>
      </c>
      <c r="F143" s="13">
        <v>0</v>
      </c>
      <c r="G143" s="13">
        <v>0</v>
      </c>
      <c r="H143" s="13">
        <v>0</v>
      </c>
      <c r="I143" s="16">
        <v>0</v>
      </c>
      <c r="J143" s="16">
        <v>0</v>
      </c>
      <c r="K143" s="16">
        <v>0</v>
      </c>
      <c r="L143" s="16">
        <v>0</v>
      </c>
      <c r="M143" s="16">
        <v>0</v>
      </c>
      <c r="N143" s="16">
        <v>0</v>
      </c>
      <c r="O143" s="16">
        <v>0</v>
      </c>
      <c r="P143" s="10">
        <v>0.01</v>
      </c>
      <c r="Q143" s="10">
        <v>0</v>
      </c>
      <c r="R143" s="16">
        <v>0</v>
      </c>
      <c r="S143" s="16">
        <v>0</v>
      </c>
      <c r="T143" s="16">
        <v>0</v>
      </c>
      <c r="U143" s="16">
        <v>0</v>
      </c>
      <c r="V143" s="16">
        <v>385</v>
      </c>
      <c r="W143" s="16">
        <v>0</v>
      </c>
      <c r="X143" s="16">
        <v>0</v>
      </c>
      <c r="Y143" s="16">
        <v>0</v>
      </c>
      <c r="Z143" s="16">
        <v>0</v>
      </c>
      <c r="AA143" s="16">
        <v>0</v>
      </c>
      <c r="AB143" s="16">
        <v>0</v>
      </c>
      <c r="AC143" s="16">
        <v>0</v>
      </c>
      <c r="AD143" s="13">
        <v>0</v>
      </c>
      <c r="AE143" s="16">
        <v>0</v>
      </c>
      <c r="AF143" s="13">
        <v>0</v>
      </c>
      <c r="AG143" s="16">
        <v>4101</v>
      </c>
      <c r="AH143" s="16">
        <v>15</v>
      </c>
      <c r="AI143" s="16">
        <v>0</v>
      </c>
      <c r="AJ143" s="16">
        <v>0</v>
      </c>
      <c r="AK143" s="16">
        <v>0</v>
      </c>
      <c r="AL143" s="16">
        <v>0</v>
      </c>
      <c r="AM143" s="16">
        <v>0</v>
      </c>
      <c r="AN143" s="16">
        <v>0</v>
      </c>
      <c r="AO143" s="16">
        <v>0</v>
      </c>
      <c r="AP143" s="13">
        <v>0</v>
      </c>
    </row>
    <row r="144" spans="1:42" ht="14.3" customHeight="1">
      <c r="A144" s="9" t="s">
        <v>334</v>
      </c>
      <c r="B144" s="18">
        <v>130</v>
      </c>
      <c r="C144" s="11">
        <v>1.5</v>
      </c>
      <c r="D144" s="11">
        <v>5.2</v>
      </c>
      <c r="E144" s="22">
        <f t="shared" si="14"/>
        <v>6.7</v>
      </c>
      <c r="F144" s="22">
        <v>8.1999999999999993</v>
      </c>
      <c r="G144" s="22">
        <v>8.9</v>
      </c>
      <c r="H144" s="13">
        <v>0</v>
      </c>
      <c r="I144" s="16">
        <v>1668</v>
      </c>
      <c r="J144" s="16">
        <v>225</v>
      </c>
      <c r="K144" s="16">
        <v>84</v>
      </c>
      <c r="L144" s="16">
        <v>25</v>
      </c>
      <c r="M144" s="16">
        <v>152</v>
      </c>
      <c r="N144" s="16">
        <v>99</v>
      </c>
      <c r="O144" s="16">
        <v>2573</v>
      </c>
      <c r="P144" s="10">
        <v>0.58799999999999997</v>
      </c>
      <c r="Q144" s="10">
        <v>0.61599999999999999</v>
      </c>
      <c r="R144" s="16">
        <v>154</v>
      </c>
      <c r="S144" s="16">
        <v>39</v>
      </c>
      <c r="T144" s="16">
        <v>156</v>
      </c>
      <c r="U144" s="16">
        <v>17</v>
      </c>
      <c r="V144" s="16">
        <v>145</v>
      </c>
      <c r="W144" s="16">
        <v>37</v>
      </c>
      <c r="X144" s="16">
        <v>154</v>
      </c>
      <c r="Y144" s="16">
        <v>4825</v>
      </c>
      <c r="Z144" s="16">
        <v>577</v>
      </c>
      <c r="AA144" s="16">
        <v>154</v>
      </c>
      <c r="AB144" s="16">
        <v>6</v>
      </c>
      <c r="AC144" s="16">
        <v>9</v>
      </c>
      <c r="AD144" s="13">
        <v>4</v>
      </c>
      <c r="AE144" s="16">
        <v>1653</v>
      </c>
      <c r="AF144" s="13">
        <v>9</v>
      </c>
      <c r="AG144" s="16">
        <v>1477</v>
      </c>
      <c r="AH144" s="16">
        <v>36</v>
      </c>
      <c r="AI144" s="24">
        <v>770</v>
      </c>
      <c r="AJ144" s="24">
        <v>487</v>
      </c>
      <c r="AK144" s="16">
        <v>88</v>
      </c>
      <c r="AL144" s="16">
        <v>1222</v>
      </c>
      <c r="AM144" s="16">
        <v>444</v>
      </c>
      <c r="AN144" s="16">
        <v>248</v>
      </c>
      <c r="AO144" s="16">
        <v>94</v>
      </c>
      <c r="AP144" s="13">
        <v>0.2</v>
      </c>
    </row>
    <row r="145" spans="1:42" ht="14.3" customHeight="1">
      <c r="A145" s="9" t="s">
        <v>335</v>
      </c>
      <c r="B145" s="18">
        <v>260</v>
      </c>
      <c r="C145" s="11">
        <v>3</v>
      </c>
      <c r="D145" s="11">
        <v>10.4</v>
      </c>
      <c r="E145" s="22">
        <f t="shared" si="14"/>
        <v>13.4</v>
      </c>
      <c r="F145" s="22">
        <v>16.399999999999999</v>
      </c>
      <c r="G145" s="22">
        <v>17.8</v>
      </c>
      <c r="H145" s="13">
        <v>0</v>
      </c>
      <c r="I145" s="16">
        <v>3336</v>
      </c>
      <c r="J145" s="16">
        <v>450</v>
      </c>
      <c r="K145" s="16">
        <v>168</v>
      </c>
      <c r="L145" s="16">
        <v>50</v>
      </c>
      <c r="M145" s="16">
        <v>304</v>
      </c>
      <c r="N145" s="16">
        <v>198</v>
      </c>
      <c r="O145" s="16">
        <v>5146</v>
      </c>
      <c r="P145" s="10">
        <v>1.1759999999999999</v>
      </c>
      <c r="Q145" s="10">
        <v>1.232</v>
      </c>
      <c r="R145" s="16">
        <v>308</v>
      </c>
      <c r="S145" s="16">
        <v>78</v>
      </c>
      <c r="T145" s="16">
        <v>312</v>
      </c>
      <c r="U145" s="16">
        <v>34</v>
      </c>
      <c r="V145" s="16">
        <v>290</v>
      </c>
      <c r="W145" s="16">
        <v>74</v>
      </c>
      <c r="X145" s="16">
        <v>308</v>
      </c>
      <c r="Y145" s="16">
        <v>9650</v>
      </c>
      <c r="Z145" s="16">
        <v>1154</v>
      </c>
      <c r="AA145" s="16">
        <v>308</v>
      </c>
      <c r="AB145" s="16">
        <v>12</v>
      </c>
      <c r="AC145" s="16">
        <v>18</v>
      </c>
      <c r="AD145" s="13">
        <v>8</v>
      </c>
      <c r="AE145" s="16">
        <v>3306</v>
      </c>
      <c r="AF145" s="13">
        <v>18</v>
      </c>
      <c r="AG145" s="16">
        <v>2954</v>
      </c>
      <c r="AH145" s="16">
        <v>72</v>
      </c>
      <c r="AI145" s="24">
        <v>1540</v>
      </c>
      <c r="AJ145" s="24">
        <v>974</v>
      </c>
      <c r="AK145" s="16">
        <v>176</v>
      </c>
      <c r="AL145" s="16">
        <v>2444</v>
      </c>
      <c r="AM145" s="16">
        <v>888</v>
      </c>
      <c r="AN145" s="16">
        <v>496</v>
      </c>
      <c r="AO145" s="16">
        <v>188</v>
      </c>
      <c r="AP145" s="13">
        <v>0.4</v>
      </c>
    </row>
    <row r="146" spans="1:42" ht="14.3" customHeight="1">
      <c r="A146" s="9" t="s">
        <v>139</v>
      </c>
      <c r="B146" s="18">
        <v>221</v>
      </c>
      <c r="C146" s="11">
        <v>1.2</v>
      </c>
      <c r="D146" s="11">
        <v>1.3</v>
      </c>
      <c r="E146" s="22">
        <f t="shared" si="14"/>
        <v>2.5</v>
      </c>
      <c r="F146" s="22">
        <v>41</v>
      </c>
      <c r="G146" s="22">
        <v>6.7</v>
      </c>
      <c r="H146" s="13">
        <v>2</v>
      </c>
      <c r="I146" s="16">
        <v>296</v>
      </c>
      <c r="J146" s="16">
        <v>114</v>
      </c>
      <c r="K146" s="16">
        <v>12</v>
      </c>
      <c r="L146" s="16">
        <v>15</v>
      </c>
      <c r="M146" s="16">
        <v>58</v>
      </c>
      <c r="N146" s="16">
        <v>47</v>
      </c>
      <c r="O146" s="16">
        <v>479</v>
      </c>
      <c r="P146" s="10">
        <v>0.88400000000000001</v>
      </c>
      <c r="Q146" s="10">
        <v>0.61</v>
      </c>
      <c r="R146" s="16">
        <v>124</v>
      </c>
      <c r="S146" s="16">
        <v>350</v>
      </c>
      <c r="T146" s="16">
        <v>29</v>
      </c>
      <c r="U146" s="16">
        <v>2</v>
      </c>
      <c r="V146" s="16">
        <v>10</v>
      </c>
      <c r="W146" s="16">
        <v>60</v>
      </c>
      <c r="X146" s="16">
        <v>43</v>
      </c>
      <c r="Y146" s="16">
        <v>1926</v>
      </c>
      <c r="Z146" s="16">
        <v>137</v>
      </c>
      <c r="AA146" s="16">
        <v>80</v>
      </c>
      <c r="AB146" s="16">
        <v>2</v>
      </c>
      <c r="AC146" s="16">
        <v>12</v>
      </c>
      <c r="AD146" s="13">
        <v>0</v>
      </c>
      <c r="AE146" s="16">
        <v>62</v>
      </c>
      <c r="AF146" s="13">
        <v>0</v>
      </c>
      <c r="AG146" s="16">
        <v>408</v>
      </c>
      <c r="AH146" s="16">
        <v>9</v>
      </c>
      <c r="AI146" s="25">
        <v>113</v>
      </c>
      <c r="AJ146" s="25">
        <v>194</v>
      </c>
      <c r="AK146" s="16">
        <v>106</v>
      </c>
      <c r="AL146" s="16">
        <v>1588</v>
      </c>
      <c r="AM146" s="16">
        <v>185</v>
      </c>
      <c r="AN146" s="16">
        <v>71</v>
      </c>
      <c r="AO146" s="16">
        <v>49</v>
      </c>
      <c r="AP146" s="13">
        <v>3</v>
      </c>
    </row>
    <row r="147" spans="1:42" ht="14.3" customHeight="1">
      <c r="A147" s="9" t="s">
        <v>140</v>
      </c>
      <c r="B147" s="18">
        <v>442</v>
      </c>
      <c r="C147" s="11">
        <v>2.4</v>
      </c>
      <c r="D147" s="11">
        <v>2.6</v>
      </c>
      <c r="E147" s="22">
        <f t="shared" si="14"/>
        <v>5</v>
      </c>
      <c r="F147" s="22">
        <v>82</v>
      </c>
      <c r="G147" s="22">
        <v>13.4</v>
      </c>
      <c r="H147" s="13">
        <v>4</v>
      </c>
      <c r="I147" s="16">
        <v>592</v>
      </c>
      <c r="J147" s="16">
        <v>228</v>
      </c>
      <c r="K147" s="16">
        <v>24</v>
      </c>
      <c r="L147" s="16">
        <v>30</v>
      </c>
      <c r="M147" s="16">
        <v>116</v>
      </c>
      <c r="N147" s="16">
        <v>94</v>
      </c>
      <c r="O147" s="16">
        <v>958</v>
      </c>
      <c r="P147" s="10">
        <v>1.76</v>
      </c>
      <c r="Q147" s="10">
        <v>1.22</v>
      </c>
      <c r="R147" s="16">
        <v>248</v>
      </c>
      <c r="S147" s="16">
        <v>700</v>
      </c>
      <c r="T147" s="16">
        <v>58</v>
      </c>
      <c r="U147" s="16">
        <v>4</v>
      </c>
      <c r="V147" s="16">
        <v>20</v>
      </c>
      <c r="W147" s="16">
        <v>120</v>
      </c>
      <c r="X147" s="16">
        <v>86</v>
      </c>
      <c r="Y147" s="16">
        <v>3852</v>
      </c>
      <c r="Z147" s="16">
        <v>274</v>
      </c>
      <c r="AA147" s="16">
        <v>160</v>
      </c>
      <c r="AB147" s="16">
        <v>4</v>
      </c>
      <c r="AC147" s="16">
        <v>24</v>
      </c>
      <c r="AD147" s="13">
        <v>0</v>
      </c>
      <c r="AE147" s="16">
        <v>124</v>
      </c>
      <c r="AF147" s="13">
        <v>0</v>
      </c>
      <c r="AG147" s="16">
        <v>820</v>
      </c>
      <c r="AH147" s="16">
        <v>18</v>
      </c>
      <c r="AI147" s="25">
        <v>226</v>
      </c>
      <c r="AJ147" s="25">
        <v>388</v>
      </c>
      <c r="AK147" s="16">
        <v>212</v>
      </c>
      <c r="AL147" s="16">
        <v>3176</v>
      </c>
      <c r="AM147" s="16">
        <v>370</v>
      </c>
      <c r="AN147" s="16">
        <v>142</v>
      </c>
      <c r="AO147" s="16">
        <v>98</v>
      </c>
      <c r="AP147" s="13">
        <v>6</v>
      </c>
    </row>
    <row r="148" spans="1:42" ht="14.3" customHeight="1">
      <c r="A148" s="9" t="s">
        <v>535</v>
      </c>
      <c r="B148" s="16">
        <v>260</v>
      </c>
      <c r="C148" s="10">
        <v>3.9</v>
      </c>
      <c r="D148" s="10">
        <v>5</v>
      </c>
      <c r="E148" s="23">
        <f>C148+D148</f>
        <v>8.9</v>
      </c>
      <c r="F148" s="13">
        <v>0</v>
      </c>
      <c r="G148" s="13">
        <v>45</v>
      </c>
      <c r="H148" s="13">
        <v>0</v>
      </c>
      <c r="I148" s="16">
        <v>110</v>
      </c>
      <c r="J148" s="16">
        <v>720</v>
      </c>
      <c r="K148" s="16">
        <v>6</v>
      </c>
      <c r="L148" s="16">
        <v>46</v>
      </c>
      <c r="M148" s="16">
        <v>320</v>
      </c>
      <c r="N148" s="16">
        <v>374</v>
      </c>
      <c r="O148" s="16">
        <v>220</v>
      </c>
      <c r="P148" s="10">
        <v>4</v>
      </c>
      <c r="Q148" s="10">
        <v>8.14</v>
      </c>
      <c r="R148" s="16">
        <v>158</v>
      </c>
      <c r="S148" s="16">
        <v>44</v>
      </c>
      <c r="T148" s="16">
        <v>120</v>
      </c>
      <c r="U148" s="16">
        <v>0.2</v>
      </c>
      <c r="V148" s="16">
        <v>60</v>
      </c>
      <c r="W148" s="16">
        <v>180</v>
      </c>
      <c r="X148" s="16">
        <v>320</v>
      </c>
      <c r="Y148" s="16">
        <v>27834</v>
      </c>
      <c r="Z148" s="16">
        <v>660</v>
      </c>
      <c r="AA148" s="16">
        <v>380</v>
      </c>
      <c r="AB148" s="16">
        <v>6</v>
      </c>
      <c r="AC148" s="16">
        <v>6</v>
      </c>
      <c r="AD148" s="13">
        <v>10</v>
      </c>
      <c r="AE148" s="16">
        <v>0</v>
      </c>
      <c r="AF148" s="13">
        <v>0</v>
      </c>
      <c r="AG148" s="16">
        <v>1920</v>
      </c>
      <c r="AH148" s="16">
        <v>26</v>
      </c>
      <c r="AI148" s="24">
        <v>3910</v>
      </c>
      <c r="AJ148" s="24">
        <v>2918</v>
      </c>
      <c r="AK148" s="16">
        <v>494</v>
      </c>
      <c r="AL148" s="16">
        <v>7164</v>
      </c>
      <c r="AM148" s="16">
        <v>1976</v>
      </c>
      <c r="AN148" s="16">
        <v>1122</v>
      </c>
      <c r="AO148" s="16">
        <v>494</v>
      </c>
      <c r="AP148" s="13">
        <v>0</v>
      </c>
    </row>
    <row r="149" spans="1:42" ht="14.3" customHeight="1">
      <c r="A149" s="9" t="s">
        <v>157</v>
      </c>
      <c r="B149" s="18">
        <v>52</v>
      </c>
      <c r="C149" s="11">
        <v>1.6</v>
      </c>
      <c r="D149" s="11">
        <v>2.5</v>
      </c>
      <c r="E149" s="22">
        <f t="shared" si="14"/>
        <v>4.0999999999999996</v>
      </c>
      <c r="F149" s="22">
        <v>0.2</v>
      </c>
      <c r="G149" s="22">
        <v>3.6</v>
      </c>
      <c r="H149" s="13">
        <v>0</v>
      </c>
      <c r="I149" s="16">
        <v>250</v>
      </c>
      <c r="J149" s="16">
        <v>81</v>
      </c>
      <c r="K149" s="16">
        <v>3</v>
      </c>
      <c r="L149" s="16">
        <v>6</v>
      </c>
      <c r="M149" s="16">
        <v>40</v>
      </c>
      <c r="N149" s="16">
        <v>39</v>
      </c>
      <c r="O149" s="16">
        <v>337</v>
      </c>
      <c r="P149" s="10">
        <v>0.23</v>
      </c>
      <c r="Q149" s="10">
        <v>0.40300000000000002</v>
      </c>
      <c r="R149" s="16">
        <v>14</v>
      </c>
      <c r="S149" s="16">
        <v>22</v>
      </c>
      <c r="T149" s="16">
        <v>12</v>
      </c>
      <c r="U149" s="16">
        <v>1</v>
      </c>
      <c r="V149" s="16">
        <v>2</v>
      </c>
      <c r="W149" s="16">
        <v>165</v>
      </c>
      <c r="X149" s="16">
        <v>45</v>
      </c>
      <c r="Y149" s="16">
        <v>2016</v>
      </c>
      <c r="Z149" s="16">
        <v>111</v>
      </c>
      <c r="AA149" s="16">
        <v>105</v>
      </c>
      <c r="AB149" s="16">
        <v>1</v>
      </c>
      <c r="AC149" s="16">
        <v>1</v>
      </c>
      <c r="AD149" s="13">
        <v>0</v>
      </c>
      <c r="AE149" s="16">
        <v>0</v>
      </c>
      <c r="AF149" s="13">
        <v>0</v>
      </c>
      <c r="AG149" s="16">
        <v>136</v>
      </c>
      <c r="AH149" s="16">
        <v>3</v>
      </c>
      <c r="AI149" s="24">
        <v>370</v>
      </c>
      <c r="AJ149" s="24">
        <v>257</v>
      </c>
      <c r="AK149" s="16">
        <v>52</v>
      </c>
      <c r="AL149" s="16">
        <v>697</v>
      </c>
      <c r="AM149" s="16">
        <v>226</v>
      </c>
      <c r="AN149" s="16">
        <v>109</v>
      </c>
      <c r="AO149" s="16">
        <v>48</v>
      </c>
      <c r="AP149" s="13">
        <v>0</v>
      </c>
    </row>
    <row r="150" spans="1:42" ht="14.3" customHeight="1">
      <c r="A150" s="9" t="s">
        <v>158</v>
      </c>
      <c r="B150" s="18">
        <v>103</v>
      </c>
      <c r="C150" s="11">
        <v>3.2</v>
      </c>
      <c r="D150" s="11">
        <v>5</v>
      </c>
      <c r="E150" s="22">
        <f t="shared" si="14"/>
        <v>8.1999999999999993</v>
      </c>
      <c r="F150" s="22">
        <v>0.4</v>
      </c>
      <c r="G150" s="22">
        <v>7.2</v>
      </c>
      <c r="H150" s="13">
        <v>0</v>
      </c>
      <c r="I150" s="16">
        <v>500</v>
      </c>
      <c r="J150" s="16">
        <v>162</v>
      </c>
      <c r="K150" s="16">
        <v>6</v>
      </c>
      <c r="L150" s="16">
        <v>12</v>
      </c>
      <c r="M150" s="16">
        <v>80</v>
      </c>
      <c r="N150" s="16">
        <v>78</v>
      </c>
      <c r="O150" s="16">
        <v>674</v>
      </c>
      <c r="P150" s="10">
        <v>0.46</v>
      </c>
      <c r="Q150" s="10">
        <v>0.81200000000000006</v>
      </c>
      <c r="R150" s="16">
        <v>28</v>
      </c>
      <c r="S150" s="16">
        <v>44</v>
      </c>
      <c r="T150" s="16">
        <v>24</v>
      </c>
      <c r="U150" s="16">
        <v>2</v>
      </c>
      <c r="V150" s="16">
        <v>4</v>
      </c>
      <c r="W150" s="16">
        <v>330</v>
      </c>
      <c r="X150" s="16">
        <v>90</v>
      </c>
      <c r="Y150" s="16">
        <v>4032</v>
      </c>
      <c r="Z150" s="16">
        <v>222</v>
      </c>
      <c r="AA150" s="16">
        <v>210</v>
      </c>
      <c r="AB150" s="16">
        <v>2</v>
      </c>
      <c r="AC150" s="16">
        <v>2</v>
      </c>
      <c r="AD150" s="13">
        <v>0</v>
      </c>
      <c r="AE150" s="16">
        <v>0</v>
      </c>
      <c r="AF150" s="13">
        <v>0</v>
      </c>
      <c r="AG150" s="16">
        <v>272</v>
      </c>
      <c r="AH150" s="16">
        <v>6</v>
      </c>
      <c r="AI150" s="24">
        <v>740</v>
      </c>
      <c r="AJ150" s="24">
        <v>514</v>
      </c>
      <c r="AK150" s="16">
        <v>104</v>
      </c>
      <c r="AL150" s="16">
        <v>1394</v>
      </c>
      <c r="AM150" s="16">
        <v>452</v>
      </c>
      <c r="AN150" s="16">
        <v>218</v>
      </c>
      <c r="AO150" s="16">
        <v>96</v>
      </c>
      <c r="AP150" s="13">
        <v>0</v>
      </c>
    </row>
    <row r="151" spans="1:42" ht="14.3" customHeight="1">
      <c r="A151" s="9" t="s">
        <v>201</v>
      </c>
      <c r="B151" s="18">
        <v>57.2</v>
      </c>
      <c r="C151" s="10">
        <v>0</v>
      </c>
      <c r="D151" s="10">
        <v>0</v>
      </c>
      <c r="E151" s="23">
        <f t="shared" ref="E151" si="16">C151+D151</f>
        <v>0</v>
      </c>
      <c r="F151" s="22">
        <v>14</v>
      </c>
      <c r="G151" s="13">
        <v>0</v>
      </c>
      <c r="H151" s="13">
        <v>0</v>
      </c>
      <c r="I151" s="16">
        <v>1.2</v>
      </c>
      <c r="J151" s="16">
        <v>71.2</v>
      </c>
      <c r="K151" s="16">
        <v>9.1999999999999993</v>
      </c>
      <c r="L151" s="16">
        <v>5.2</v>
      </c>
      <c r="M151" s="16">
        <v>6</v>
      </c>
      <c r="N151" s="16">
        <v>3.2</v>
      </c>
      <c r="O151" s="16">
        <v>9.1999999999999993</v>
      </c>
      <c r="P151" s="10">
        <v>0.24</v>
      </c>
      <c r="Q151" s="10">
        <v>0.04</v>
      </c>
      <c r="R151" s="16">
        <v>38</v>
      </c>
      <c r="S151" s="16">
        <v>30</v>
      </c>
      <c r="T151" s="16">
        <v>12</v>
      </c>
      <c r="U151" s="16">
        <v>0.4</v>
      </c>
      <c r="V151" s="16">
        <v>96</v>
      </c>
      <c r="W151" s="16">
        <v>13.2</v>
      </c>
      <c r="X151" s="16">
        <v>16</v>
      </c>
      <c r="Y151" s="16">
        <v>231.2</v>
      </c>
      <c r="Z151" s="16">
        <v>62</v>
      </c>
      <c r="AA151" s="16">
        <v>13.2</v>
      </c>
      <c r="AB151" s="16">
        <v>0</v>
      </c>
      <c r="AC151" s="16">
        <v>14</v>
      </c>
      <c r="AD151" s="13">
        <v>0</v>
      </c>
      <c r="AE151" s="16">
        <v>2290</v>
      </c>
      <c r="AF151" s="13">
        <v>0</v>
      </c>
      <c r="AG151" s="16">
        <v>92</v>
      </c>
      <c r="AH151" s="16">
        <v>0</v>
      </c>
      <c r="AI151" s="24">
        <v>4</v>
      </c>
      <c r="AJ151" s="24">
        <v>2</v>
      </c>
      <c r="AK151" s="16">
        <v>0</v>
      </c>
      <c r="AL151" s="16">
        <v>4</v>
      </c>
      <c r="AM151" s="16">
        <v>2</v>
      </c>
      <c r="AN151" s="16">
        <v>1</v>
      </c>
      <c r="AO151" s="16">
        <v>1</v>
      </c>
      <c r="AP151" s="13">
        <v>1.2</v>
      </c>
    </row>
    <row r="152" spans="1:42" ht="14.3" customHeight="1">
      <c r="A152" s="9" t="s">
        <v>156</v>
      </c>
      <c r="B152" s="18">
        <v>143</v>
      </c>
      <c r="C152" s="10">
        <v>0</v>
      </c>
      <c r="D152" s="10">
        <v>0</v>
      </c>
      <c r="E152" s="23">
        <f t="shared" si="14"/>
        <v>0</v>
      </c>
      <c r="F152" s="22">
        <v>35</v>
      </c>
      <c r="G152" s="13">
        <v>0</v>
      </c>
      <c r="H152" s="13">
        <v>0</v>
      </c>
      <c r="I152" s="16">
        <v>3</v>
      </c>
      <c r="J152" s="16">
        <v>178</v>
      </c>
      <c r="K152" s="16">
        <v>23</v>
      </c>
      <c r="L152" s="16">
        <v>13</v>
      </c>
      <c r="M152" s="16">
        <v>15</v>
      </c>
      <c r="N152" s="16">
        <v>8</v>
      </c>
      <c r="O152" s="16">
        <v>23</v>
      </c>
      <c r="P152" s="10">
        <v>0.59799999999999998</v>
      </c>
      <c r="Q152" s="10">
        <v>0.1</v>
      </c>
      <c r="R152" s="16">
        <v>95</v>
      </c>
      <c r="S152" s="16">
        <v>75</v>
      </c>
      <c r="T152" s="16">
        <v>38</v>
      </c>
      <c r="U152" s="16">
        <v>1</v>
      </c>
      <c r="V152" s="16">
        <v>240</v>
      </c>
      <c r="W152" s="16">
        <v>33</v>
      </c>
      <c r="X152" s="16">
        <v>40</v>
      </c>
      <c r="Y152" s="16">
        <v>578</v>
      </c>
      <c r="Z152" s="16">
        <v>155</v>
      </c>
      <c r="AA152" s="16">
        <v>33</v>
      </c>
      <c r="AB152" s="16">
        <v>0</v>
      </c>
      <c r="AC152" s="16">
        <v>35</v>
      </c>
      <c r="AD152" s="13">
        <v>0</v>
      </c>
      <c r="AE152" s="16">
        <v>5725</v>
      </c>
      <c r="AF152" s="13">
        <v>0</v>
      </c>
      <c r="AG152" s="16">
        <v>230</v>
      </c>
      <c r="AH152" s="16">
        <v>0</v>
      </c>
      <c r="AI152" s="24">
        <v>10</v>
      </c>
      <c r="AJ152" s="24">
        <v>5</v>
      </c>
      <c r="AK152" s="16">
        <v>0</v>
      </c>
      <c r="AL152" s="16">
        <v>10</v>
      </c>
      <c r="AM152" s="16">
        <v>5</v>
      </c>
      <c r="AN152" s="16">
        <v>3</v>
      </c>
      <c r="AO152" s="16">
        <v>3</v>
      </c>
      <c r="AP152" s="13">
        <v>3</v>
      </c>
    </row>
    <row r="153" spans="1:42" ht="14.3" customHeight="1">
      <c r="A153" s="9" t="s">
        <v>384</v>
      </c>
      <c r="B153" s="18">
        <v>6</v>
      </c>
      <c r="C153" s="18">
        <v>2.5000000000000001E-2</v>
      </c>
      <c r="D153" s="11">
        <v>0.1</v>
      </c>
      <c r="E153" s="11">
        <f t="shared" si="14"/>
        <v>0.125</v>
      </c>
      <c r="F153" s="22">
        <v>0.82499999999999996</v>
      </c>
      <c r="G153" s="22">
        <v>0.32500000000000001</v>
      </c>
      <c r="H153" s="22">
        <v>0.52500000000000002</v>
      </c>
      <c r="I153" s="16">
        <v>107.75</v>
      </c>
      <c r="J153" s="16">
        <v>40.75</v>
      </c>
      <c r="K153" s="16">
        <v>11.75</v>
      </c>
      <c r="L153" s="16">
        <v>2.75</v>
      </c>
      <c r="M153" s="16">
        <v>9</v>
      </c>
      <c r="N153" s="16">
        <v>8.5</v>
      </c>
      <c r="O153" s="16">
        <v>291</v>
      </c>
      <c r="P153" s="10">
        <v>0.105</v>
      </c>
      <c r="Q153" s="10">
        <v>7.2999999999999995E-2</v>
      </c>
      <c r="R153" s="16">
        <v>32.75</v>
      </c>
      <c r="S153" s="16">
        <v>30</v>
      </c>
      <c r="T153" s="16">
        <v>11</v>
      </c>
      <c r="U153" s="16">
        <v>0.75</v>
      </c>
      <c r="V153" s="16">
        <v>4.25</v>
      </c>
      <c r="W153" s="16">
        <v>1.75</v>
      </c>
      <c r="X153" s="16">
        <v>6.75</v>
      </c>
      <c r="Y153" s="16">
        <v>100.5</v>
      </c>
      <c r="Z153" s="16">
        <v>28.75</v>
      </c>
      <c r="AA153" s="16">
        <v>24.5</v>
      </c>
      <c r="AB153" s="16">
        <v>0</v>
      </c>
      <c r="AC153" s="16">
        <v>0.75</v>
      </c>
      <c r="AD153" s="13">
        <v>0</v>
      </c>
      <c r="AE153" s="16">
        <v>1282.75</v>
      </c>
      <c r="AF153" s="13">
        <v>0</v>
      </c>
      <c r="AG153" s="16">
        <v>76</v>
      </c>
      <c r="AH153" s="16">
        <v>20.25</v>
      </c>
      <c r="AI153" s="24">
        <v>15.75</v>
      </c>
      <c r="AJ153" s="24">
        <v>28.5</v>
      </c>
      <c r="AK153" s="16">
        <v>4.25</v>
      </c>
      <c r="AL153" s="16">
        <v>71.5</v>
      </c>
      <c r="AM153" s="16">
        <v>8.75</v>
      </c>
      <c r="AN153" s="16">
        <v>3.5</v>
      </c>
      <c r="AO153" s="16">
        <v>3.5</v>
      </c>
      <c r="AP153" s="13">
        <v>0</v>
      </c>
    </row>
    <row r="154" spans="1:42" ht="14.3" customHeight="1">
      <c r="A154" s="9" t="s">
        <v>382</v>
      </c>
      <c r="B154" s="18">
        <v>12</v>
      </c>
      <c r="C154" s="18">
        <v>0.05</v>
      </c>
      <c r="D154" s="11">
        <v>0.2</v>
      </c>
      <c r="E154" s="11">
        <f t="shared" si="14"/>
        <v>0.25</v>
      </c>
      <c r="F154" s="22">
        <v>1.65</v>
      </c>
      <c r="G154" s="22">
        <v>0.65</v>
      </c>
      <c r="H154" s="22">
        <v>1.05</v>
      </c>
      <c r="I154" s="16">
        <v>215.5</v>
      </c>
      <c r="J154" s="16">
        <v>81.5</v>
      </c>
      <c r="K154" s="16">
        <v>23.5</v>
      </c>
      <c r="L154" s="16">
        <v>5.5</v>
      </c>
      <c r="M154" s="16">
        <v>18</v>
      </c>
      <c r="N154" s="16">
        <v>17</v>
      </c>
      <c r="O154" s="16">
        <v>582</v>
      </c>
      <c r="P154" s="10">
        <v>0.21</v>
      </c>
      <c r="Q154" s="10">
        <v>0.14599999999999999</v>
      </c>
      <c r="R154" s="16">
        <v>65.5</v>
      </c>
      <c r="S154" s="16">
        <v>60</v>
      </c>
      <c r="T154" s="16">
        <v>22</v>
      </c>
      <c r="U154" s="16">
        <v>1.5</v>
      </c>
      <c r="V154" s="16">
        <v>8.5</v>
      </c>
      <c r="W154" s="16">
        <v>3.5</v>
      </c>
      <c r="X154" s="16">
        <v>13.5</v>
      </c>
      <c r="Y154" s="16">
        <v>201</v>
      </c>
      <c r="Z154" s="16">
        <v>57.5</v>
      </c>
      <c r="AA154" s="16">
        <v>49</v>
      </c>
      <c r="AB154" s="16">
        <v>0</v>
      </c>
      <c r="AC154" s="16">
        <v>1.5</v>
      </c>
      <c r="AD154" s="13">
        <v>0</v>
      </c>
      <c r="AE154" s="16">
        <v>2565.5</v>
      </c>
      <c r="AF154" s="13">
        <v>0</v>
      </c>
      <c r="AG154" s="16">
        <v>152</v>
      </c>
      <c r="AH154" s="16">
        <v>40.5</v>
      </c>
      <c r="AI154" s="24">
        <v>31.5</v>
      </c>
      <c r="AJ154" s="24">
        <v>57</v>
      </c>
      <c r="AK154" s="16">
        <v>8.5</v>
      </c>
      <c r="AL154" s="16">
        <v>143</v>
      </c>
      <c r="AM154" s="16">
        <v>17.5</v>
      </c>
      <c r="AN154" s="16">
        <v>7</v>
      </c>
      <c r="AO154" s="16">
        <v>7</v>
      </c>
      <c r="AP154" s="13">
        <v>0</v>
      </c>
    </row>
    <row r="155" spans="1:42" ht="14.3" customHeight="1">
      <c r="A155" s="9" t="s">
        <v>383</v>
      </c>
      <c r="B155" s="18">
        <v>24</v>
      </c>
      <c r="C155" s="18">
        <v>0.09</v>
      </c>
      <c r="D155" s="11">
        <v>0.4</v>
      </c>
      <c r="E155" s="11">
        <f t="shared" si="14"/>
        <v>0.49</v>
      </c>
      <c r="F155" s="22">
        <v>3.3</v>
      </c>
      <c r="G155" s="22">
        <v>1.3</v>
      </c>
      <c r="H155" s="22">
        <v>2.1</v>
      </c>
      <c r="I155" s="16">
        <v>431</v>
      </c>
      <c r="J155" s="16">
        <v>163</v>
      </c>
      <c r="K155" s="16">
        <v>47</v>
      </c>
      <c r="L155" s="16">
        <v>11</v>
      </c>
      <c r="M155" s="16">
        <v>36</v>
      </c>
      <c r="N155" s="16">
        <v>34</v>
      </c>
      <c r="O155" s="16">
        <v>1164</v>
      </c>
      <c r="P155" s="10">
        <v>0.42299999999999999</v>
      </c>
      <c r="Q155" s="10">
        <v>0.29199999999999998</v>
      </c>
      <c r="R155" s="16">
        <v>131</v>
      </c>
      <c r="S155" s="16">
        <v>120</v>
      </c>
      <c r="T155" s="16">
        <v>44</v>
      </c>
      <c r="U155" s="16">
        <v>3</v>
      </c>
      <c r="V155" s="16">
        <v>17</v>
      </c>
      <c r="W155" s="16">
        <v>7</v>
      </c>
      <c r="X155" s="16">
        <v>27</v>
      </c>
      <c r="Y155" s="16">
        <v>402</v>
      </c>
      <c r="Z155" s="16">
        <v>115</v>
      </c>
      <c r="AA155" s="16">
        <v>98</v>
      </c>
      <c r="AB155" s="16">
        <v>0</v>
      </c>
      <c r="AC155" s="16">
        <v>3</v>
      </c>
      <c r="AD155" s="13">
        <v>0</v>
      </c>
      <c r="AE155" s="16">
        <v>5111</v>
      </c>
      <c r="AF155" s="13">
        <v>0</v>
      </c>
      <c r="AG155" s="16">
        <v>304</v>
      </c>
      <c r="AH155" s="16">
        <v>81</v>
      </c>
      <c r="AI155" s="24">
        <v>63</v>
      </c>
      <c r="AJ155" s="24">
        <v>104</v>
      </c>
      <c r="AK155" s="16">
        <v>17</v>
      </c>
      <c r="AL155" s="16">
        <v>286</v>
      </c>
      <c r="AM155" s="16">
        <v>35</v>
      </c>
      <c r="AN155" s="16">
        <v>14</v>
      </c>
      <c r="AO155" s="16">
        <v>14</v>
      </c>
      <c r="AP155" s="13">
        <v>0</v>
      </c>
    </row>
    <row r="156" spans="1:42" ht="14.3" customHeight="1">
      <c r="A156" s="3" t="s">
        <v>538</v>
      </c>
      <c r="B156" s="16">
        <v>315</v>
      </c>
      <c r="C156" s="10">
        <v>7.2</v>
      </c>
      <c r="D156" s="10">
        <v>13.8</v>
      </c>
      <c r="E156" s="23">
        <f t="shared" si="14"/>
        <v>21</v>
      </c>
      <c r="F156" s="13">
        <v>2</v>
      </c>
      <c r="G156" s="13">
        <v>30</v>
      </c>
      <c r="H156" s="13">
        <v>1</v>
      </c>
      <c r="I156" s="16">
        <v>427</v>
      </c>
      <c r="J156" s="16">
        <v>347</v>
      </c>
      <c r="K156" s="16">
        <v>27</v>
      </c>
      <c r="L156" s="16">
        <v>36</v>
      </c>
      <c r="M156" s="16">
        <v>264</v>
      </c>
      <c r="N156" s="16">
        <v>270</v>
      </c>
      <c r="O156" s="16">
        <v>595</v>
      </c>
      <c r="P156" s="10">
        <v>6.1980000000000004</v>
      </c>
      <c r="Q156" s="10">
        <v>4.8979999999999997</v>
      </c>
      <c r="R156" s="16">
        <v>398</v>
      </c>
      <c r="S156" s="16">
        <v>121</v>
      </c>
      <c r="T156" s="16">
        <v>165</v>
      </c>
      <c r="U156" s="16">
        <v>4</v>
      </c>
      <c r="V156" s="16">
        <v>95</v>
      </c>
      <c r="W156" s="16">
        <v>741</v>
      </c>
      <c r="X156" s="16">
        <v>898</v>
      </c>
      <c r="Y156" s="16">
        <v>20724</v>
      </c>
      <c r="Z156" s="16">
        <v>1695</v>
      </c>
      <c r="AA156" s="16">
        <v>600</v>
      </c>
      <c r="AB156" s="16">
        <v>17</v>
      </c>
      <c r="AC156" s="16">
        <v>43</v>
      </c>
      <c r="AD156" s="13">
        <v>8</v>
      </c>
      <c r="AE156" s="16">
        <v>6239</v>
      </c>
      <c r="AF156" s="13">
        <v>0</v>
      </c>
      <c r="AG156" s="16">
        <v>4599</v>
      </c>
      <c r="AH156" s="16">
        <v>124</v>
      </c>
      <c r="AI156" s="24">
        <v>2402</v>
      </c>
      <c r="AJ156" s="24">
        <v>1809</v>
      </c>
      <c r="AK156" s="16">
        <v>374</v>
      </c>
      <c r="AL156" s="16">
        <v>4507</v>
      </c>
      <c r="AM156" s="16">
        <v>1567</v>
      </c>
      <c r="AN156" s="16">
        <v>692</v>
      </c>
      <c r="AO156" s="16">
        <v>350</v>
      </c>
      <c r="AP156" s="13">
        <v>0.2</v>
      </c>
    </row>
    <row r="157" spans="1:42" ht="14.3" customHeight="1">
      <c r="A157" s="9" t="s">
        <v>357</v>
      </c>
      <c r="B157" s="18">
        <v>112</v>
      </c>
      <c r="C157" s="11">
        <v>0.9</v>
      </c>
      <c r="D157" s="11">
        <v>2.1</v>
      </c>
      <c r="E157" s="22">
        <f t="shared" si="14"/>
        <v>3</v>
      </c>
      <c r="F157" s="22">
        <v>1</v>
      </c>
      <c r="G157" s="22">
        <v>20</v>
      </c>
      <c r="H157" s="13">
        <v>0.3</v>
      </c>
      <c r="I157" s="16">
        <v>942</v>
      </c>
      <c r="J157" s="16">
        <v>130</v>
      </c>
      <c r="K157" s="16">
        <v>19</v>
      </c>
      <c r="L157" s="16">
        <v>19</v>
      </c>
      <c r="M157" s="16">
        <v>104</v>
      </c>
      <c r="N157" s="16">
        <v>143</v>
      </c>
      <c r="O157" s="16">
        <v>2463</v>
      </c>
      <c r="P157" s="10">
        <v>1.014</v>
      </c>
      <c r="Q157" s="10">
        <v>1.665</v>
      </c>
      <c r="R157" s="16">
        <v>53</v>
      </c>
      <c r="S157" s="16">
        <v>67</v>
      </c>
      <c r="T157" s="16">
        <v>54</v>
      </c>
      <c r="U157" s="16">
        <v>3</v>
      </c>
      <c r="V157" s="16">
        <v>8</v>
      </c>
      <c r="W157" s="16">
        <v>330</v>
      </c>
      <c r="X157" s="16">
        <v>169</v>
      </c>
      <c r="Y157" s="16">
        <v>6283</v>
      </c>
      <c r="Z157" s="16">
        <v>345</v>
      </c>
      <c r="AA157" s="16">
        <v>218</v>
      </c>
      <c r="AB157" s="16">
        <v>2</v>
      </c>
      <c r="AC157" s="16">
        <v>2</v>
      </c>
      <c r="AD157" s="13">
        <v>1</v>
      </c>
      <c r="AE157" s="16">
        <v>0</v>
      </c>
      <c r="AF157" s="13">
        <v>0</v>
      </c>
      <c r="AG157" s="16">
        <v>334</v>
      </c>
      <c r="AH157" s="16">
        <v>14</v>
      </c>
      <c r="AI157" s="24">
        <v>1571</v>
      </c>
      <c r="AJ157" s="24">
        <v>1088</v>
      </c>
      <c r="AK157" s="16">
        <v>221</v>
      </c>
      <c r="AL157" s="16">
        <v>2949</v>
      </c>
      <c r="AM157" s="16">
        <v>959</v>
      </c>
      <c r="AN157" s="16">
        <v>461</v>
      </c>
      <c r="AO157" s="16">
        <v>202</v>
      </c>
      <c r="AP157" s="13">
        <v>0.1</v>
      </c>
    </row>
    <row r="158" spans="1:42" ht="14.3" customHeight="1">
      <c r="A158" s="9" t="s">
        <v>393</v>
      </c>
      <c r="B158" s="18">
        <v>24</v>
      </c>
      <c r="C158" s="11">
        <v>0.5</v>
      </c>
      <c r="D158" s="11">
        <v>0.9</v>
      </c>
      <c r="E158" s="22">
        <f t="shared" si="14"/>
        <v>1.4</v>
      </c>
      <c r="F158" s="22">
        <v>0.1</v>
      </c>
      <c r="G158" s="22">
        <v>2.7</v>
      </c>
      <c r="H158" s="13">
        <v>0</v>
      </c>
      <c r="I158" s="16">
        <v>8</v>
      </c>
      <c r="J158" s="16">
        <v>30</v>
      </c>
      <c r="K158" s="16">
        <v>0</v>
      </c>
      <c r="L158" s="16">
        <v>3</v>
      </c>
      <c r="M158" s="16">
        <v>17</v>
      </c>
      <c r="N158" s="16">
        <v>21</v>
      </c>
      <c r="O158" s="16">
        <v>6</v>
      </c>
      <c r="P158" s="10">
        <v>0.123</v>
      </c>
      <c r="Q158" s="10">
        <v>0.215</v>
      </c>
      <c r="R158" s="16">
        <v>6</v>
      </c>
      <c r="S158" s="16">
        <v>8</v>
      </c>
      <c r="T158" s="16">
        <v>6</v>
      </c>
      <c r="U158" s="16">
        <v>0</v>
      </c>
      <c r="V158" s="16">
        <v>0</v>
      </c>
      <c r="W158" s="16">
        <v>96</v>
      </c>
      <c r="X158" s="16">
        <v>25</v>
      </c>
      <c r="Y158" s="16">
        <v>1098</v>
      </c>
      <c r="Z158" s="16">
        <v>67</v>
      </c>
      <c r="AA158" s="16">
        <v>56</v>
      </c>
      <c r="AB158" s="16">
        <v>0</v>
      </c>
      <c r="AC158" s="16">
        <v>0</v>
      </c>
      <c r="AD158" s="13">
        <v>0</v>
      </c>
      <c r="AE158" s="16">
        <v>0</v>
      </c>
      <c r="AF158" s="13">
        <v>0</v>
      </c>
      <c r="AG158" s="16">
        <v>58</v>
      </c>
      <c r="AH158" s="16">
        <v>2</v>
      </c>
      <c r="AI158" s="24">
        <v>194</v>
      </c>
      <c r="AJ158" s="24">
        <v>134</v>
      </c>
      <c r="AK158" s="16">
        <v>27</v>
      </c>
      <c r="AL158" s="16">
        <v>365</v>
      </c>
      <c r="AM158" s="16">
        <v>118</v>
      </c>
      <c r="AN158" s="16">
        <v>57</v>
      </c>
      <c r="AO158" s="16">
        <v>25</v>
      </c>
      <c r="AP158" s="13">
        <v>0</v>
      </c>
    </row>
    <row r="159" spans="1:42" ht="14.3" customHeight="1">
      <c r="A159" s="9" t="s">
        <v>394</v>
      </c>
      <c r="B159" s="18">
        <v>48</v>
      </c>
      <c r="C159" s="11">
        <v>1</v>
      </c>
      <c r="D159" s="11">
        <v>1.8</v>
      </c>
      <c r="E159" s="22">
        <f t="shared" si="14"/>
        <v>2.8</v>
      </c>
      <c r="F159" s="22">
        <v>0.2</v>
      </c>
      <c r="G159" s="22">
        <v>5.4</v>
      </c>
      <c r="H159" s="13">
        <v>0</v>
      </c>
      <c r="I159" s="16">
        <v>16</v>
      </c>
      <c r="J159" s="16">
        <v>60</v>
      </c>
      <c r="K159" s="16">
        <v>0</v>
      </c>
      <c r="L159" s="16">
        <v>6</v>
      </c>
      <c r="M159" s="16">
        <v>34</v>
      </c>
      <c r="N159" s="16">
        <v>42</v>
      </c>
      <c r="O159" s="16">
        <v>12</v>
      </c>
      <c r="P159" s="10">
        <v>0.246</v>
      </c>
      <c r="Q159" s="10">
        <v>0.43</v>
      </c>
      <c r="R159" s="16">
        <v>12</v>
      </c>
      <c r="S159" s="16">
        <v>16</v>
      </c>
      <c r="T159" s="16">
        <v>12</v>
      </c>
      <c r="U159" s="16">
        <v>0</v>
      </c>
      <c r="V159" s="16">
        <v>0</v>
      </c>
      <c r="W159" s="16">
        <v>192</v>
      </c>
      <c r="X159" s="16">
        <v>50</v>
      </c>
      <c r="Y159" s="16">
        <v>2196</v>
      </c>
      <c r="Z159" s="16">
        <v>134</v>
      </c>
      <c r="AA159" s="16">
        <v>112</v>
      </c>
      <c r="AB159" s="16">
        <v>0</v>
      </c>
      <c r="AC159" s="16">
        <v>0</v>
      </c>
      <c r="AD159" s="13">
        <v>0</v>
      </c>
      <c r="AE159" s="16">
        <v>0</v>
      </c>
      <c r="AF159" s="13">
        <v>0</v>
      </c>
      <c r="AG159" s="16">
        <v>116</v>
      </c>
      <c r="AH159" s="16">
        <v>4</v>
      </c>
      <c r="AI159" s="16">
        <v>388</v>
      </c>
      <c r="AJ159" s="16">
        <v>268</v>
      </c>
      <c r="AK159" s="16">
        <v>54</v>
      </c>
      <c r="AL159" s="16">
        <v>730</v>
      </c>
      <c r="AM159" s="16">
        <v>236</v>
      </c>
      <c r="AN159" s="16">
        <v>114</v>
      </c>
      <c r="AO159" s="16">
        <v>50</v>
      </c>
      <c r="AP159" s="13">
        <v>0</v>
      </c>
    </row>
    <row r="160" spans="1:42" ht="14.3" customHeight="1">
      <c r="A160" s="3" t="s">
        <v>128</v>
      </c>
      <c r="B160" s="16">
        <v>442</v>
      </c>
      <c r="C160" s="10">
        <v>6.7</v>
      </c>
      <c r="D160" s="10">
        <v>11.1</v>
      </c>
      <c r="E160" s="23">
        <f t="shared" si="14"/>
        <v>17.8</v>
      </c>
      <c r="F160" s="13">
        <v>33</v>
      </c>
      <c r="G160" s="13">
        <v>36</v>
      </c>
      <c r="H160" s="13">
        <v>2</v>
      </c>
      <c r="I160" s="16">
        <v>492</v>
      </c>
      <c r="J160" s="16">
        <v>398</v>
      </c>
      <c r="K160" s="16">
        <v>36</v>
      </c>
      <c r="L160" s="16">
        <v>48</v>
      </c>
      <c r="M160" s="16">
        <v>300</v>
      </c>
      <c r="N160" s="16">
        <v>308</v>
      </c>
      <c r="O160" s="16">
        <v>714</v>
      </c>
      <c r="P160" s="10">
        <v>2.68</v>
      </c>
      <c r="Q160" s="10">
        <v>3.306</v>
      </c>
      <c r="R160" s="16">
        <v>264</v>
      </c>
      <c r="S160" s="16">
        <v>342</v>
      </c>
      <c r="T160" s="16">
        <v>134</v>
      </c>
      <c r="U160" s="16">
        <v>5</v>
      </c>
      <c r="V160" s="16">
        <v>128</v>
      </c>
      <c r="W160" s="16">
        <v>1146</v>
      </c>
      <c r="X160" s="16">
        <v>410</v>
      </c>
      <c r="Y160" s="16">
        <v>20002</v>
      </c>
      <c r="Z160" s="16">
        <v>1470</v>
      </c>
      <c r="AA160" s="16">
        <v>644</v>
      </c>
      <c r="AB160" s="16">
        <v>14</v>
      </c>
      <c r="AC160" s="16">
        <v>28</v>
      </c>
      <c r="AD160" s="13">
        <v>3</v>
      </c>
      <c r="AE160" s="16">
        <v>14708</v>
      </c>
      <c r="AF160" s="13">
        <v>1</v>
      </c>
      <c r="AG160" s="16">
        <v>2054</v>
      </c>
      <c r="AH160" s="16">
        <v>34</v>
      </c>
      <c r="AI160" s="24">
        <v>2736</v>
      </c>
      <c r="AJ160" s="24">
        <v>2094</v>
      </c>
      <c r="AK160" s="16">
        <v>510</v>
      </c>
      <c r="AL160" s="16">
        <v>6342</v>
      </c>
      <c r="AM160" s="16">
        <v>1788</v>
      </c>
      <c r="AN160" s="16">
        <v>884</v>
      </c>
      <c r="AO160" s="16">
        <v>406</v>
      </c>
      <c r="AP160" s="13">
        <v>3</v>
      </c>
    </row>
    <row r="161" spans="1:42" ht="14.3" customHeight="1">
      <c r="A161" s="9" t="s">
        <v>403</v>
      </c>
      <c r="B161" s="18">
        <v>92</v>
      </c>
      <c r="C161" s="11">
        <v>1.2450000000000001</v>
      </c>
      <c r="D161" s="11">
        <v>7.4550000000000001</v>
      </c>
      <c r="E161" s="22">
        <f t="shared" si="14"/>
        <v>8.6999999999999993</v>
      </c>
      <c r="F161" s="22">
        <v>0.15</v>
      </c>
      <c r="G161" s="22">
        <v>2.73</v>
      </c>
      <c r="H161" s="13">
        <v>1.5</v>
      </c>
      <c r="I161" s="16">
        <v>7</v>
      </c>
      <c r="J161" s="16">
        <v>67.5</v>
      </c>
      <c r="K161" s="16">
        <v>117.5</v>
      </c>
      <c r="L161" s="16">
        <v>52</v>
      </c>
      <c r="M161" s="16">
        <v>91</v>
      </c>
      <c r="N161" s="16">
        <v>34.5</v>
      </c>
      <c r="O161" s="16">
        <v>1.5</v>
      </c>
      <c r="P161" s="10">
        <v>1.5</v>
      </c>
      <c r="Q161" s="10">
        <v>1.165</v>
      </c>
      <c r="R161" s="16">
        <v>219</v>
      </c>
      <c r="S161" s="16">
        <v>220</v>
      </c>
      <c r="T161" s="16">
        <v>9</v>
      </c>
      <c r="U161" s="16">
        <v>1.5</v>
      </c>
      <c r="V161" s="16">
        <v>7.5</v>
      </c>
      <c r="W161" s="16">
        <v>118.5</v>
      </c>
      <c r="X161" s="16">
        <v>37.5</v>
      </c>
      <c r="Y161" s="16">
        <v>2083.5</v>
      </c>
      <c r="Z161" s="16">
        <v>211.5</v>
      </c>
      <c r="AA161" s="16">
        <v>118.5</v>
      </c>
      <c r="AB161" s="16">
        <v>1.5</v>
      </c>
      <c r="AC161" s="16">
        <v>14.5</v>
      </c>
      <c r="AD161" s="13">
        <v>0</v>
      </c>
      <c r="AE161" s="16">
        <v>0</v>
      </c>
      <c r="AF161" s="13">
        <v>0</v>
      </c>
      <c r="AG161" s="16">
        <v>75</v>
      </c>
      <c r="AH161" s="16">
        <v>0.5</v>
      </c>
      <c r="AI161" s="24">
        <v>96.5</v>
      </c>
      <c r="AJ161" s="24">
        <v>331.5</v>
      </c>
      <c r="AK161" s="16">
        <v>39</v>
      </c>
      <c r="AL161" s="16">
        <v>562</v>
      </c>
      <c r="AM161" s="16">
        <v>223</v>
      </c>
      <c r="AN161" s="16">
        <v>96.5</v>
      </c>
      <c r="AO161" s="16">
        <v>43.5</v>
      </c>
      <c r="AP161" s="13">
        <v>0.15</v>
      </c>
    </row>
    <row r="162" spans="1:42" ht="14.3" customHeight="1">
      <c r="A162" t="s">
        <v>404</v>
      </c>
      <c r="B162" s="18">
        <v>184</v>
      </c>
      <c r="C162" s="11">
        <v>2.4900000000000002</v>
      </c>
      <c r="D162" s="11">
        <v>14.91</v>
      </c>
      <c r="E162" s="22">
        <f t="shared" si="14"/>
        <v>17.399999999999999</v>
      </c>
      <c r="F162" s="22">
        <v>0.3</v>
      </c>
      <c r="G162" s="22">
        <v>5.46</v>
      </c>
      <c r="H162" s="13">
        <v>3</v>
      </c>
      <c r="I162" s="16">
        <v>14</v>
      </c>
      <c r="J162" s="16">
        <v>137</v>
      </c>
      <c r="K162" s="16">
        <v>235</v>
      </c>
      <c r="L162" s="16">
        <v>104</v>
      </c>
      <c r="M162" s="16">
        <v>182</v>
      </c>
      <c r="N162" s="16">
        <v>69</v>
      </c>
      <c r="O162" s="16">
        <v>3</v>
      </c>
      <c r="P162" s="10">
        <v>3</v>
      </c>
      <c r="Q162" s="10">
        <v>2.33</v>
      </c>
      <c r="R162" s="16">
        <v>438</v>
      </c>
      <c r="S162" s="16">
        <v>440</v>
      </c>
      <c r="T162" s="16">
        <v>18</v>
      </c>
      <c r="U162" s="16">
        <v>3</v>
      </c>
      <c r="V162" s="16">
        <v>15</v>
      </c>
      <c r="W162" s="16">
        <v>237</v>
      </c>
      <c r="X162" s="16">
        <v>75</v>
      </c>
      <c r="Y162" s="16">
        <v>4167</v>
      </c>
      <c r="Z162" s="16">
        <v>423</v>
      </c>
      <c r="AA162" s="16">
        <v>237</v>
      </c>
      <c r="AB162" s="16">
        <v>3</v>
      </c>
      <c r="AC162" s="16">
        <v>29</v>
      </c>
      <c r="AD162" s="13">
        <v>0</v>
      </c>
      <c r="AE162" s="16">
        <v>0</v>
      </c>
      <c r="AF162" s="13">
        <v>0</v>
      </c>
      <c r="AG162" s="16">
        <v>150</v>
      </c>
      <c r="AH162" s="16">
        <v>1</v>
      </c>
      <c r="AI162" s="25">
        <v>193</v>
      </c>
      <c r="AJ162" s="25">
        <v>663</v>
      </c>
      <c r="AK162" s="16">
        <v>78</v>
      </c>
      <c r="AL162" s="16">
        <v>1124</v>
      </c>
      <c r="AM162" s="16">
        <v>446</v>
      </c>
      <c r="AN162" s="16">
        <v>193</v>
      </c>
      <c r="AO162" s="16">
        <v>87</v>
      </c>
      <c r="AP162" s="13">
        <v>0.3</v>
      </c>
    </row>
    <row r="163" spans="1:42" ht="14.3" customHeight="1">
      <c r="A163" t="s">
        <v>409</v>
      </c>
      <c r="B163" s="18">
        <v>61.3</v>
      </c>
      <c r="C163" s="11">
        <v>0.66</v>
      </c>
      <c r="D163" s="11">
        <v>4.59</v>
      </c>
      <c r="E163" s="22">
        <f t="shared" si="14"/>
        <v>5.25</v>
      </c>
      <c r="F163" s="22">
        <v>0.45</v>
      </c>
      <c r="G163" s="22">
        <v>2.65</v>
      </c>
      <c r="H163" s="13">
        <v>0.67</v>
      </c>
      <c r="I163" s="16">
        <v>0</v>
      </c>
      <c r="J163" s="16">
        <v>78.3</v>
      </c>
      <c r="K163" s="16">
        <v>8.67</v>
      </c>
      <c r="L163" s="16">
        <v>33.67</v>
      </c>
      <c r="M163" s="16">
        <v>68.67</v>
      </c>
      <c r="N163" s="16">
        <v>28</v>
      </c>
      <c r="O163" s="16">
        <v>4.67</v>
      </c>
      <c r="P163" s="10">
        <v>0.57199999999999995</v>
      </c>
      <c r="Q163" s="10">
        <v>0.28799999999999998</v>
      </c>
      <c r="R163" s="16">
        <v>189</v>
      </c>
      <c r="S163" s="16">
        <v>238</v>
      </c>
      <c r="T163" s="16">
        <v>6.33</v>
      </c>
      <c r="U163" s="16">
        <v>0.33</v>
      </c>
      <c r="V163" s="16">
        <v>2</v>
      </c>
      <c r="W163" s="16">
        <v>190</v>
      </c>
      <c r="X163" s="16">
        <v>26</v>
      </c>
      <c r="Y163" s="16">
        <v>1618</v>
      </c>
      <c r="Z163" s="16">
        <v>0</v>
      </c>
      <c r="AA163" s="16">
        <v>127</v>
      </c>
      <c r="AB163" s="16">
        <v>5.67</v>
      </c>
      <c r="AC163" s="16">
        <v>12</v>
      </c>
      <c r="AD163" s="13">
        <v>0</v>
      </c>
      <c r="AE163" s="16">
        <v>0</v>
      </c>
      <c r="AF163" s="13">
        <v>0</v>
      </c>
      <c r="AG163" s="16">
        <v>7604</v>
      </c>
      <c r="AH163" s="16">
        <v>0</v>
      </c>
      <c r="AI163" s="25">
        <v>99</v>
      </c>
      <c r="AJ163" s="25">
        <v>246.67</v>
      </c>
      <c r="AK163" s="16">
        <v>46.33</v>
      </c>
      <c r="AL163" s="16">
        <v>595.33000000000004</v>
      </c>
      <c r="AM163" s="16">
        <v>147.66</v>
      </c>
      <c r="AN163" s="16">
        <v>56.66</v>
      </c>
      <c r="AO163" s="16">
        <v>37</v>
      </c>
      <c r="AP163" s="13">
        <v>0.3</v>
      </c>
    </row>
    <row r="164" spans="1:42" ht="14.3" customHeight="1">
      <c r="A164" t="s">
        <v>407</v>
      </c>
      <c r="B164" s="18">
        <v>91.95</v>
      </c>
      <c r="C164" s="11">
        <v>0.99</v>
      </c>
      <c r="D164" s="11">
        <v>6.8849999999999998</v>
      </c>
      <c r="E164" s="22">
        <f t="shared" si="14"/>
        <v>7.875</v>
      </c>
      <c r="F164" s="22">
        <v>0.67500000000000004</v>
      </c>
      <c r="G164" s="22">
        <v>3.9750000000000001</v>
      </c>
      <c r="H164" s="13">
        <v>1</v>
      </c>
      <c r="I164" s="16">
        <v>0</v>
      </c>
      <c r="J164" s="16">
        <v>117.5</v>
      </c>
      <c r="K164" s="16">
        <v>13</v>
      </c>
      <c r="L164" s="16">
        <v>50.5</v>
      </c>
      <c r="M164" s="16">
        <v>103</v>
      </c>
      <c r="N164" s="16">
        <v>42</v>
      </c>
      <c r="O164" s="16">
        <v>7</v>
      </c>
      <c r="P164" s="10">
        <v>0.85799999999999998</v>
      </c>
      <c r="Q164" s="10">
        <v>0.86399999999999999</v>
      </c>
      <c r="R164" s="16">
        <v>283.5</v>
      </c>
      <c r="S164" s="16">
        <v>357</v>
      </c>
      <c r="T164" s="16">
        <v>9.5</v>
      </c>
      <c r="U164" s="16">
        <v>0.5</v>
      </c>
      <c r="V164" s="16">
        <v>3</v>
      </c>
      <c r="W164" s="16">
        <v>285</v>
      </c>
      <c r="X164" s="16">
        <v>49</v>
      </c>
      <c r="Y164" s="16">
        <v>2427.5</v>
      </c>
      <c r="Z164" s="16">
        <v>0</v>
      </c>
      <c r="AA164" s="16">
        <v>190.5</v>
      </c>
      <c r="AB164" s="16">
        <v>8.5</v>
      </c>
      <c r="AC164" s="16">
        <v>18</v>
      </c>
      <c r="AD164" s="13">
        <v>0</v>
      </c>
      <c r="AE164" s="16">
        <v>0</v>
      </c>
      <c r="AF164" s="13">
        <v>0</v>
      </c>
      <c r="AG164" s="16">
        <v>11406</v>
      </c>
      <c r="AH164" s="16">
        <v>0</v>
      </c>
      <c r="AI164" s="25">
        <v>148.5</v>
      </c>
      <c r="AJ164" s="25">
        <v>370</v>
      </c>
      <c r="AK164" s="16">
        <v>69.5</v>
      </c>
      <c r="AL164" s="16">
        <v>893</v>
      </c>
      <c r="AM164" s="16">
        <v>221.5</v>
      </c>
      <c r="AN164" s="16">
        <v>85</v>
      </c>
      <c r="AO164" s="16">
        <v>55.5</v>
      </c>
      <c r="AP164" s="13">
        <v>0.45</v>
      </c>
    </row>
    <row r="165" spans="1:42" ht="14.3" customHeight="1">
      <c r="A165" t="s">
        <v>408</v>
      </c>
      <c r="B165" s="18">
        <v>183.9</v>
      </c>
      <c r="C165" s="11">
        <v>1.98</v>
      </c>
      <c r="D165" s="11">
        <v>13.77</v>
      </c>
      <c r="E165" s="22">
        <f t="shared" si="14"/>
        <v>15.75</v>
      </c>
      <c r="F165" s="22">
        <v>1.35</v>
      </c>
      <c r="G165" s="22">
        <v>7.95</v>
      </c>
      <c r="H165" s="13">
        <v>2</v>
      </c>
      <c r="I165" s="16">
        <v>0</v>
      </c>
      <c r="J165" s="16">
        <v>235</v>
      </c>
      <c r="K165" s="16">
        <v>26</v>
      </c>
      <c r="L165" s="16">
        <v>101</v>
      </c>
      <c r="M165" s="16">
        <v>206</v>
      </c>
      <c r="N165" s="16">
        <v>84</v>
      </c>
      <c r="O165" s="16">
        <v>14</v>
      </c>
      <c r="P165" s="10">
        <v>1.716</v>
      </c>
      <c r="Q165" s="10">
        <v>1.728</v>
      </c>
      <c r="R165" s="16">
        <v>567</v>
      </c>
      <c r="S165" s="16">
        <v>714</v>
      </c>
      <c r="T165" s="16">
        <v>19</v>
      </c>
      <c r="U165" s="16">
        <v>1</v>
      </c>
      <c r="V165" s="16">
        <v>6</v>
      </c>
      <c r="W165" s="16">
        <v>570</v>
      </c>
      <c r="X165" s="16">
        <v>78</v>
      </c>
      <c r="Y165" s="16">
        <v>4855</v>
      </c>
      <c r="Z165" s="16">
        <v>0</v>
      </c>
      <c r="AA165" s="16">
        <v>381</v>
      </c>
      <c r="AB165" s="16">
        <v>17</v>
      </c>
      <c r="AC165" s="16">
        <v>36</v>
      </c>
      <c r="AD165" s="13">
        <v>0</v>
      </c>
      <c r="AE165" s="16">
        <v>0</v>
      </c>
      <c r="AF165" s="13">
        <v>0</v>
      </c>
      <c r="AG165" s="16">
        <v>22812</v>
      </c>
      <c r="AH165" s="16">
        <v>0</v>
      </c>
      <c r="AI165" s="25">
        <v>297</v>
      </c>
      <c r="AJ165" s="25">
        <v>740</v>
      </c>
      <c r="AK165" s="16">
        <v>139</v>
      </c>
      <c r="AL165" s="16">
        <v>1786</v>
      </c>
      <c r="AM165" s="16">
        <v>443</v>
      </c>
      <c r="AN165" s="16">
        <v>170</v>
      </c>
      <c r="AO165" s="16">
        <v>111</v>
      </c>
      <c r="AP165" s="13">
        <v>0.9</v>
      </c>
    </row>
    <row r="166" spans="1:42" ht="14.3" customHeight="1">
      <c r="A166" t="s">
        <v>518</v>
      </c>
      <c r="B166" s="16">
        <v>88</v>
      </c>
      <c r="C166" s="10">
        <v>1.1000000000000001</v>
      </c>
      <c r="D166" s="10">
        <v>8.9</v>
      </c>
      <c r="E166" s="23">
        <f t="shared" si="14"/>
        <v>10</v>
      </c>
      <c r="F166" s="13">
        <v>0</v>
      </c>
      <c r="G166" s="13">
        <v>0</v>
      </c>
      <c r="H166" s="13">
        <v>0</v>
      </c>
      <c r="I166" s="16">
        <v>0</v>
      </c>
      <c r="J166" s="16">
        <v>0</v>
      </c>
      <c r="K166" s="16">
        <v>0</v>
      </c>
      <c r="L166" s="16">
        <v>0</v>
      </c>
      <c r="M166" s="16">
        <v>0</v>
      </c>
      <c r="N166" s="16">
        <v>0</v>
      </c>
      <c r="O166" s="16">
        <v>0</v>
      </c>
      <c r="P166" s="10">
        <v>7.0000000000000001E-3</v>
      </c>
      <c r="Q166" s="10">
        <v>6.0000000000000001E-3</v>
      </c>
      <c r="R166" s="16">
        <v>0</v>
      </c>
      <c r="S166" s="16">
        <v>0</v>
      </c>
      <c r="T166" s="16">
        <v>0</v>
      </c>
      <c r="U166" s="16">
        <v>0</v>
      </c>
      <c r="V166" s="16">
        <v>3</v>
      </c>
      <c r="W166" s="16">
        <v>0</v>
      </c>
      <c r="X166" s="16">
        <v>0</v>
      </c>
      <c r="Y166" s="16">
        <v>0</v>
      </c>
      <c r="Z166" s="16">
        <v>0</v>
      </c>
      <c r="AA166" s="16">
        <v>0</v>
      </c>
      <c r="AB166" s="16">
        <v>0</v>
      </c>
      <c r="AC166" s="16">
        <v>0</v>
      </c>
      <c r="AD166" s="13">
        <v>0</v>
      </c>
      <c r="AE166" s="16">
        <v>0</v>
      </c>
      <c r="AF166" s="13">
        <v>0</v>
      </c>
      <c r="AG166" s="16">
        <v>12440</v>
      </c>
      <c r="AH166" s="16">
        <v>1</v>
      </c>
      <c r="AI166" s="25">
        <v>0</v>
      </c>
      <c r="AJ166" s="25">
        <v>0</v>
      </c>
      <c r="AK166" s="16">
        <v>0</v>
      </c>
      <c r="AL166" s="16">
        <v>0</v>
      </c>
      <c r="AM166" s="16">
        <v>0</v>
      </c>
      <c r="AN166" s="16">
        <v>0</v>
      </c>
      <c r="AO166" s="16">
        <v>0</v>
      </c>
      <c r="AP166" s="13">
        <v>0</v>
      </c>
    </row>
    <row r="167" spans="1:42" ht="14.3" customHeight="1">
      <c r="A167" t="s">
        <v>519</v>
      </c>
      <c r="B167" s="16">
        <v>176</v>
      </c>
      <c r="C167" s="10">
        <v>2.2000000000000002</v>
      </c>
      <c r="D167" s="10">
        <v>17.8</v>
      </c>
      <c r="E167" s="23">
        <f t="shared" si="14"/>
        <v>20</v>
      </c>
      <c r="F167" s="13">
        <v>0</v>
      </c>
      <c r="G167" s="13">
        <v>0</v>
      </c>
      <c r="H167" s="13">
        <v>0</v>
      </c>
      <c r="I167" s="16">
        <v>0</v>
      </c>
      <c r="J167" s="16">
        <v>0</v>
      </c>
      <c r="K167" s="16">
        <v>0</v>
      </c>
      <c r="L167" s="16">
        <v>0</v>
      </c>
      <c r="M167" s="16">
        <v>0</v>
      </c>
      <c r="N167" s="16">
        <v>0</v>
      </c>
      <c r="O167" s="16">
        <v>0</v>
      </c>
      <c r="P167" s="10">
        <v>1.4E-2</v>
      </c>
      <c r="Q167" s="10">
        <v>1.2E-2</v>
      </c>
      <c r="R167" s="16">
        <v>0</v>
      </c>
      <c r="S167" s="16">
        <v>0</v>
      </c>
      <c r="T167" s="16">
        <v>0</v>
      </c>
      <c r="U167" s="16">
        <v>0</v>
      </c>
      <c r="V167" s="16">
        <v>6</v>
      </c>
      <c r="W167" s="16">
        <v>0</v>
      </c>
      <c r="X167" s="16">
        <v>0</v>
      </c>
      <c r="Y167" s="16">
        <v>0</v>
      </c>
      <c r="Z167" s="16">
        <v>0</v>
      </c>
      <c r="AA167" s="16">
        <v>0</v>
      </c>
      <c r="AB167" s="16">
        <v>0</v>
      </c>
      <c r="AC167" s="16">
        <v>0</v>
      </c>
      <c r="AD167" s="13">
        <v>0</v>
      </c>
      <c r="AE167" s="16">
        <v>0</v>
      </c>
      <c r="AF167" s="13">
        <v>0</v>
      </c>
      <c r="AG167" s="16">
        <v>24880</v>
      </c>
      <c r="AH167" s="16">
        <v>2</v>
      </c>
      <c r="AI167" s="25">
        <v>0</v>
      </c>
      <c r="AJ167" s="25">
        <v>0</v>
      </c>
      <c r="AK167" s="16">
        <v>0</v>
      </c>
      <c r="AL167" s="16">
        <v>0</v>
      </c>
      <c r="AM167" s="16">
        <v>0</v>
      </c>
      <c r="AN167" s="16">
        <v>0</v>
      </c>
      <c r="AO167" s="16">
        <v>0</v>
      </c>
      <c r="AP167" s="13">
        <v>0</v>
      </c>
    </row>
    <row r="168" spans="1:42" ht="14.3" customHeight="1">
      <c r="A168" s="9" t="s">
        <v>362</v>
      </c>
      <c r="B168" s="16">
        <v>107</v>
      </c>
      <c r="C168" s="10">
        <v>3.4</v>
      </c>
      <c r="D168" s="10">
        <v>5.3</v>
      </c>
      <c r="E168" s="23">
        <f t="shared" si="14"/>
        <v>8.6999999999999993</v>
      </c>
      <c r="F168" s="13">
        <v>0</v>
      </c>
      <c r="G168" s="13">
        <v>7</v>
      </c>
      <c r="H168" s="13">
        <v>0</v>
      </c>
      <c r="I168" s="16">
        <v>168</v>
      </c>
      <c r="J168" s="16">
        <v>73</v>
      </c>
      <c r="K168" s="16">
        <v>30</v>
      </c>
      <c r="L168" s="16">
        <v>7</v>
      </c>
      <c r="M168" s="16">
        <v>114</v>
      </c>
      <c r="N168" s="16">
        <v>95</v>
      </c>
      <c r="O168" s="16">
        <v>237</v>
      </c>
      <c r="P168" s="10">
        <v>1.101</v>
      </c>
      <c r="Q168" s="10">
        <v>0.71299999999999997</v>
      </c>
      <c r="R168" s="16">
        <v>78</v>
      </c>
      <c r="S168" s="16">
        <v>18</v>
      </c>
      <c r="T168" s="16">
        <v>62</v>
      </c>
      <c r="U168" s="16">
        <v>6</v>
      </c>
      <c r="V168" s="16">
        <v>268</v>
      </c>
      <c r="W168" s="16">
        <v>45</v>
      </c>
      <c r="X168" s="16">
        <v>140</v>
      </c>
      <c r="Y168" s="16">
        <v>1742</v>
      </c>
      <c r="Z168" s="16">
        <v>777</v>
      </c>
      <c r="AA168" s="16">
        <v>53</v>
      </c>
      <c r="AB168" s="16">
        <v>12</v>
      </c>
      <c r="AC168" s="16">
        <v>32</v>
      </c>
      <c r="AD168" s="13">
        <v>1</v>
      </c>
      <c r="AE168" s="16">
        <v>6</v>
      </c>
      <c r="AF168" s="13">
        <v>1</v>
      </c>
      <c r="AG168" s="16">
        <v>1641</v>
      </c>
      <c r="AH168" s="16">
        <v>26</v>
      </c>
      <c r="AI168" s="25">
        <v>406</v>
      </c>
      <c r="AJ168" s="25">
        <v>455</v>
      </c>
      <c r="AK168" s="16">
        <v>157</v>
      </c>
      <c r="AL168" s="16">
        <v>856</v>
      </c>
      <c r="AM168" s="16">
        <v>221</v>
      </c>
      <c r="AN168" s="16">
        <v>213</v>
      </c>
      <c r="AO168" s="16">
        <v>100</v>
      </c>
      <c r="AP168" s="13">
        <v>0</v>
      </c>
    </row>
    <row r="169" spans="1:42" ht="14.3" customHeight="1">
      <c r="A169" s="9" t="s">
        <v>361</v>
      </c>
      <c r="B169" s="16">
        <v>214</v>
      </c>
      <c r="C169" s="10">
        <v>6.4</v>
      </c>
      <c r="D169" s="10">
        <v>10.6</v>
      </c>
      <c r="E169" s="23">
        <f t="shared" si="14"/>
        <v>17</v>
      </c>
      <c r="F169" s="13">
        <v>0</v>
      </c>
      <c r="G169" s="13">
        <v>14</v>
      </c>
      <c r="H169" s="13">
        <v>0</v>
      </c>
      <c r="I169" s="16">
        <v>336</v>
      </c>
      <c r="J169" s="16">
        <v>146</v>
      </c>
      <c r="K169" s="16">
        <v>60</v>
      </c>
      <c r="L169" s="16">
        <v>14</v>
      </c>
      <c r="M169" s="16">
        <v>228</v>
      </c>
      <c r="N169" s="16">
        <v>190</v>
      </c>
      <c r="O169" s="16">
        <v>474</v>
      </c>
      <c r="P169" s="10">
        <v>1.202</v>
      </c>
      <c r="Q169" s="10">
        <v>1.4259999999999999</v>
      </c>
      <c r="R169" s="16">
        <v>156</v>
      </c>
      <c r="S169" s="16">
        <v>36</v>
      </c>
      <c r="T169" s="16">
        <v>124</v>
      </c>
      <c r="U169" s="16">
        <v>12</v>
      </c>
      <c r="V169" s="16">
        <v>536</v>
      </c>
      <c r="W169" s="16">
        <v>90</v>
      </c>
      <c r="X169" s="16">
        <v>280</v>
      </c>
      <c r="Y169" s="16">
        <v>3484</v>
      </c>
      <c r="Z169" s="16">
        <v>1554</v>
      </c>
      <c r="AA169" s="16">
        <v>106</v>
      </c>
      <c r="AB169" s="16">
        <v>24</v>
      </c>
      <c r="AC169" s="16">
        <v>64</v>
      </c>
      <c r="AD169" s="13">
        <v>2</v>
      </c>
      <c r="AE169" s="16">
        <v>12</v>
      </c>
      <c r="AF169" s="13">
        <v>1</v>
      </c>
      <c r="AG169" s="16">
        <v>3282</v>
      </c>
      <c r="AH169" s="16">
        <v>52</v>
      </c>
      <c r="AI169" s="25">
        <v>812</v>
      </c>
      <c r="AJ169" s="25">
        <v>910</v>
      </c>
      <c r="AK169" s="16">
        <v>314</v>
      </c>
      <c r="AL169" s="16">
        <v>1712</v>
      </c>
      <c r="AM169" s="16">
        <v>442</v>
      </c>
      <c r="AN169" s="16">
        <v>426</v>
      </c>
      <c r="AO169" s="16">
        <v>200</v>
      </c>
      <c r="AP169" s="13">
        <v>0</v>
      </c>
    </row>
    <row r="170" spans="1:42" ht="14.3" customHeight="1">
      <c r="A170" s="9" t="s">
        <v>114</v>
      </c>
      <c r="B170" s="16">
        <v>117</v>
      </c>
      <c r="C170" s="10">
        <v>3.7</v>
      </c>
      <c r="D170" s="10">
        <v>5.8</v>
      </c>
      <c r="E170" s="23">
        <f t="shared" si="14"/>
        <v>9.5</v>
      </c>
      <c r="F170" s="13">
        <v>0</v>
      </c>
      <c r="G170" s="13">
        <v>8</v>
      </c>
      <c r="H170" s="13">
        <v>0</v>
      </c>
      <c r="I170" s="16">
        <v>184</v>
      </c>
      <c r="J170" s="16">
        <v>80</v>
      </c>
      <c r="K170" s="16">
        <v>32</v>
      </c>
      <c r="L170" s="16">
        <v>8</v>
      </c>
      <c r="M170" s="16">
        <v>124</v>
      </c>
      <c r="N170" s="16">
        <v>103</v>
      </c>
      <c r="O170" s="16">
        <v>259</v>
      </c>
      <c r="P170" s="10">
        <v>1.2010000000000001</v>
      </c>
      <c r="Q170" s="10">
        <v>0.77800000000000002</v>
      </c>
      <c r="R170" s="16">
        <v>85</v>
      </c>
      <c r="S170" s="16">
        <v>19</v>
      </c>
      <c r="T170" s="16">
        <v>68</v>
      </c>
      <c r="U170" s="16">
        <v>6</v>
      </c>
      <c r="V170" s="16">
        <v>292</v>
      </c>
      <c r="W170" s="16">
        <v>49</v>
      </c>
      <c r="X170" s="16">
        <v>158</v>
      </c>
      <c r="Y170" s="16">
        <v>1900</v>
      </c>
      <c r="Z170" s="16">
        <v>847</v>
      </c>
      <c r="AA170" s="16">
        <v>58</v>
      </c>
      <c r="AB170" s="16">
        <v>13</v>
      </c>
      <c r="AC170" s="16">
        <v>35</v>
      </c>
      <c r="AD170" s="13">
        <v>1</v>
      </c>
      <c r="AE170" s="16">
        <v>7</v>
      </c>
      <c r="AF170" s="13">
        <v>1</v>
      </c>
      <c r="AG170" s="16">
        <v>1751</v>
      </c>
      <c r="AH170" s="16">
        <v>28</v>
      </c>
      <c r="AI170" s="25">
        <v>443</v>
      </c>
      <c r="AJ170" s="25">
        <v>497</v>
      </c>
      <c r="AK170" s="16">
        <v>171</v>
      </c>
      <c r="AL170" s="16">
        <v>934</v>
      </c>
      <c r="AM170" s="16">
        <v>241</v>
      </c>
      <c r="AN170" s="16">
        <v>233</v>
      </c>
      <c r="AO170" s="16">
        <v>109</v>
      </c>
      <c r="AP170" s="13">
        <v>0</v>
      </c>
    </row>
    <row r="171" spans="1:42" ht="14.3" customHeight="1">
      <c r="A171" s="9" t="s">
        <v>115</v>
      </c>
      <c r="B171" s="16">
        <v>127</v>
      </c>
      <c r="C171" s="10">
        <v>4</v>
      </c>
      <c r="D171" s="10">
        <v>6.3</v>
      </c>
      <c r="E171" s="23">
        <f t="shared" si="14"/>
        <v>10.3</v>
      </c>
      <c r="F171" s="13">
        <v>0</v>
      </c>
      <c r="G171" s="13">
        <v>8</v>
      </c>
      <c r="H171" s="13">
        <v>0</v>
      </c>
      <c r="I171" s="16">
        <v>199</v>
      </c>
      <c r="J171" s="16">
        <v>86</v>
      </c>
      <c r="K171" s="16">
        <v>35</v>
      </c>
      <c r="L171" s="16">
        <v>8</v>
      </c>
      <c r="M171" s="16">
        <v>135</v>
      </c>
      <c r="N171" s="16">
        <v>112</v>
      </c>
      <c r="O171" s="16">
        <v>280</v>
      </c>
      <c r="P171" s="10">
        <v>1.3009999999999999</v>
      </c>
      <c r="Q171" s="10">
        <v>0.84299999999999997</v>
      </c>
      <c r="R171" s="16">
        <v>92</v>
      </c>
      <c r="S171" s="16">
        <v>21</v>
      </c>
      <c r="T171" s="16">
        <v>73</v>
      </c>
      <c r="U171" s="16">
        <v>7</v>
      </c>
      <c r="V171" s="16">
        <v>316</v>
      </c>
      <c r="W171" s="16">
        <v>53</v>
      </c>
      <c r="X171" s="16">
        <v>166</v>
      </c>
      <c r="Y171" s="16">
        <v>2059</v>
      </c>
      <c r="Z171" s="16">
        <v>918</v>
      </c>
      <c r="AA171" s="16">
        <v>62</v>
      </c>
      <c r="AB171" s="16">
        <v>14</v>
      </c>
      <c r="AC171" s="16">
        <v>38</v>
      </c>
      <c r="AD171" s="13">
        <v>1</v>
      </c>
      <c r="AE171" s="16">
        <v>7</v>
      </c>
      <c r="AF171" s="13">
        <v>1</v>
      </c>
      <c r="AG171" s="16">
        <v>1940</v>
      </c>
      <c r="AH171" s="16">
        <v>31</v>
      </c>
      <c r="AI171" s="25">
        <v>480</v>
      </c>
      <c r="AJ171" s="25">
        <v>538</v>
      </c>
      <c r="AK171" s="16">
        <v>185</v>
      </c>
      <c r="AL171" s="16">
        <v>1012</v>
      </c>
      <c r="AM171" s="16">
        <v>261</v>
      </c>
      <c r="AN171" s="16">
        <v>252</v>
      </c>
      <c r="AO171" s="16">
        <v>118</v>
      </c>
      <c r="AP171" s="13">
        <v>0</v>
      </c>
    </row>
    <row r="172" spans="1:42" ht="14.3" customHeight="1">
      <c r="A172" s="9" t="s">
        <v>359</v>
      </c>
      <c r="B172" s="79">
        <v>273</v>
      </c>
      <c r="C172" s="80">
        <v>3</v>
      </c>
      <c r="D172" s="80">
        <v>11</v>
      </c>
      <c r="E172" s="81">
        <f t="shared" si="14"/>
        <v>14</v>
      </c>
      <c r="F172" s="81">
        <v>0</v>
      </c>
      <c r="G172" s="81">
        <v>36.5</v>
      </c>
      <c r="H172" s="13">
        <v>0</v>
      </c>
      <c r="I172" s="16">
        <v>841</v>
      </c>
      <c r="J172" s="16">
        <v>339</v>
      </c>
      <c r="K172" s="16">
        <v>30</v>
      </c>
      <c r="L172" s="16">
        <v>31</v>
      </c>
      <c r="M172" s="16">
        <v>188</v>
      </c>
      <c r="N172" s="16">
        <v>193</v>
      </c>
      <c r="O172" s="16">
        <v>1367</v>
      </c>
      <c r="P172" s="10">
        <v>0.84099999999999997</v>
      </c>
      <c r="Q172" s="10">
        <v>0.68500000000000005</v>
      </c>
      <c r="R172" s="16">
        <v>75</v>
      </c>
      <c r="S172" s="16">
        <v>18</v>
      </c>
      <c r="T172" s="16">
        <v>26</v>
      </c>
      <c r="U172" s="16">
        <v>43</v>
      </c>
      <c r="V172" s="16">
        <v>314</v>
      </c>
      <c r="W172" s="16">
        <v>106</v>
      </c>
      <c r="X172" s="16">
        <v>94</v>
      </c>
      <c r="Y172" s="16">
        <v>13363</v>
      </c>
      <c r="Z172" s="16">
        <v>386</v>
      </c>
      <c r="AA172" s="16">
        <v>351</v>
      </c>
      <c r="AB172" s="16">
        <v>1</v>
      </c>
      <c r="AC172" s="16">
        <v>10</v>
      </c>
      <c r="AD172" s="13">
        <v>2</v>
      </c>
      <c r="AE172" s="16">
        <v>584</v>
      </c>
      <c r="AF172" s="13">
        <v>3</v>
      </c>
      <c r="AG172" s="16">
        <v>16386</v>
      </c>
      <c r="AH172" s="16">
        <v>1</v>
      </c>
      <c r="AI172" s="24">
        <v>2123</v>
      </c>
      <c r="AJ172" s="24">
        <v>1373</v>
      </c>
      <c r="AK172" s="16">
        <v>336</v>
      </c>
      <c r="AL172" s="16">
        <v>3753</v>
      </c>
      <c r="AM172" s="16">
        <v>1088</v>
      </c>
      <c r="AN172" s="16">
        <v>699</v>
      </c>
      <c r="AO172" s="16">
        <v>260</v>
      </c>
      <c r="AP172" s="13">
        <v>0</v>
      </c>
    </row>
    <row r="173" spans="1:42" ht="14.3" customHeight="1">
      <c r="A173" s="9" t="s">
        <v>516</v>
      </c>
      <c r="B173" s="79">
        <v>102</v>
      </c>
      <c r="C173" s="80">
        <v>1.1000000000000001</v>
      </c>
      <c r="D173" s="80">
        <v>4.0999999999999996</v>
      </c>
      <c r="E173" s="81">
        <v>5.1999999999999993</v>
      </c>
      <c r="F173" s="81">
        <v>0</v>
      </c>
      <c r="G173" s="81">
        <v>13</v>
      </c>
      <c r="H173" s="13">
        <v>0</v>
      </c>
      <c r="I173" s="16">
        <v>314.9812734082397</v>
      </c>
      <c r="J173" s="16">
        <v>126.96629213483146</v>
      </c>
      <c r="K173" s="16">
        <v>11.235955056179776</v>
      </c>
      <c r="L173" s="16">
        <v>11.610486891385769</v>
      </c>
      <c r="M173" s="16">
        <v>70.411985018726597</v>
      </c>
      <c r="N173" s="16">
        <v>72.284644194756552</v>
      </c>
      <c r="O173" s="16">
        <v>511.98501872659176</v>
      </c>
      <c r="P173" s="10">
        <v>0.31498127340823967</v>
      </c>
      <c r="Q173" s="10">
        <v>0.25655430711610488</v>
      </c>
      <c r="R173" s="16">
        <v>28.08988764044944</v>
      </c>
      <c r="S173" s="16">
        <v>6.7415730337078656</v>
      </c>
      <c r="T173" s="16">
        <v>9.7378277153558059</v>
      </c>
      <c r="U173" s="16">
        <v>16.104868913857679</v>
      </c>
      <c r="V173" s="16">
        <v>117.60299625468166</v>
      </c>
      <c r="W173" s="16">
        <v>39.700374531835209</v>
      </c>
      <c r="X173" s="16">
        <v>35.205992509363298</v>
      </c>
      <c r="Y173" s="16">
        <v>5004.8689138576783</v>
      </c>
      <c r="Z173" s="16">
        <v>144.5692883895131</v>
      </c>
      <c r="AA173" s="16">
        <v>131.46067415730337</v>
      </c>
      <c r="AB173" s="16">
        <v>0.37453183520599254</v>
      </c>
      <c r="AC173" s="16">
        <v>3.7453183520599254</v>
      </c>
      <c r="AD173" s="13">
        <v>0.74906367041198507</v>
      </c>
      <c r="AE173" s="16">
        <v>218.72659176029964</v>
      </c>
      <c r="AF173" s="13">
        <v>1.1235955056179776</v>
      </c>
      <c r="AG173" s="16">
        <v>6137.0786516853932</v>
      </c>
      <c r="AH173" s="16">
        <v>0.37453183520599254</v>
      </c>
      <c r="AI173" s="24">
        <v>795.13108614232215</v>
      </c>
      <c r="AJ173" s="24">
        <v>514.2322097378277</v>
      </c>
      <c r="AK173" s="16">
        <v>125.84269662921349</v>
      </c>
      <c r="AL173" s="16">
        <v>1405.61797752809</v>
      </c>
      <c r="AM173" s="16">
        <v>407.49063670411988</v>
      </c>
      <c r="AN173" s="16">
        <v>261.79775280898878</v>
      </c>
      <c r="AO173" s="16">
        <v>97.378277153558059</v>
      </c>
      <c r="AP173" s="13">
        <v>0</v>
      </c>
    </row>
    <row r="174" spans="1:42" ht="14.3" customHeight="1">
      <c r="A174" s="9" t="s">
        <v>219</v>
      </c>
      <c r="B174" s="16">
        <v>10</v>
      </c>
      <c r="C174" s="10">
        <v>0</v>
      </c>
      <c r="D174" s="10">
        <v>0.1</v>
      </c>
      <c r="E174" s="23">
        <f t="shared" ref="E174" si="17">C174+D174</f>
        <v>0.1</v>
      </c>
      <c r="F174" s="13">
        <v>1</v>
      </c>
      <c r="G174" s="13">
        <v>1</v>
      </c>
      <c r="H174" s="13">
        <v>1</v>
      </c>
      <c r="I174" s="16">
        <v>3</v>
      </c>
      <c r="J174" s="16">
        <v>133</v>
      </c>
      <c r="K174" s="16">
        <v>8</v>
      </c>
      <c r="L174" s="16">
        <v>7</v>
      </c>
      <c r="M174" s="16">
        <v>14</v>
      </c>
      <c r="N174" s="16">
        <v>6</v>
      </c>
      <c r="O174" s="16">
        <v>33</v>
      </c>
      <c r="P174" s="10">
        <v>0.27500000000000002</v>
      </c>
      <c r="Q174" s="10">
        <v>9.1999999999999998E-2</v>
      </c>
      <c r="R174" s="16">
        <v>33</v>
      </c>
      <c r="S174" s="16">
        <v>77</v>
      </c>
      <c r="T174" s="16">
        <v>13</v>
      </c>
      <c r="U174" s="16">
        <v>1</v>
      </c>
      <c r="V174" s="16">
        <v>324</v>
      </c>
      <c r="W174" s="16">
        <v>31</v>
      </c>
      <c r="X174" s="16">
        <v>19</v>
      </c>
      <c r="Y174" s="16">
        <v>657</v>
      </c>
      <c r="Z174" s="16">
        <v>171</v>
      </c>
      <c r="AA174" s="16">
        <v>55</v>
      </c>
      <c r="AB174" s="16">
        <v>2</v>
      </c>
      <c r="AC174" s="16">
        <v>21</v>
      </c>
      <c r="AD174" s="13">
        <v>0</v>
      </c>
      <c r="AE174" s="16">
        <v>13499</v>
      </c>
      <c r="AF174" s="13">
        <v>0</v>
      </c>
      <c r="AG174" s="16">
        <v>887</v>
      </c>
      <c r="AH174" s="16">
        <v>5</v>
      </c>
      <c r="AI174" s="24">
        <v>38</v>
      </c>
      <c r="AJ174" s="24">
        <v>24</v>
      </c>
      <c r="AK174" s="16">
        <v>5</v>
      </c>
      <c r="AL174" s="16">
        <v>203</v>
      </c>
      <c r="AM174" s="16">
        <v>14</v>
      </c>
      <c r="AN174" s="16">
        <v>4</v>
      </c>
      <c r="AO174" s="16">
        <v>5</v>
      </c>
      <c r="AP174" s="13">
        <v>0.1</v>
      </c>
    </row>
    <row r="175" spans="1:42">
      <c r="A175" s="9" t="s">
        <v>200</v>
      </c>
      <c r="B175" s="16">
        <v>18</v>
      </c>
      <c r="C175" s="10">
        <v>0</v>
      </c>
      <c r="D175" s="10">
        <v>0.2</v>
      </c>
      <c r="E175" s="23">
        <f t="shared" si="14"/>
        <v>0.2</v>
      </c>
      <c r="F175" s="13">
        <v>3</v>
      </c>
      <c r="G175" s="13">
        <v>1</v>
      </c>
      <c r="H175" s="13">
        <v>1</v>
      </c>
      <c r="I175" s="16">
        <v>6</v>
      </c>
      <c r="J175" s="16">
        <v>254</v>
      </c>
      <c r="K175" s="16">
        <v>15</v>
      </c>
      <c r="L175" s="16">
        <v>14</v>
      </c>
      <c r="M175" s="16">
        <v>27</v>
      </c>
      <c r="N175" s="16">
        <v>12</v>
      </c>
      <c r="O175" s="16">
        <v>63</v>
      </c>
      <c r="P175" s="10">
        <v>0.52500000000000002</v>
      </c>
      <c r="Q175" s="10">
        <v>0.17599999999999999</v>
      </c>
      <c r="R175" s="16">
        <v>63</v>
      </c>
      <c r="S175" s="16">
        <v>147</v>
      </c>
      <c r="T175" s="16">
        <v>25</v>
      </c>
      <c r="U175" s="16">
        <v>2</v>
      </c>
      <c r="V175" s="16">
        <v>619</v>
      </c>
      <c r="W175" s="16">
        <v>60</v>
      </c>
      <c r="X175" s="16">
        <v>37</v>
      </c>
      <c r="Y175" s="16">
        <v>1253</v>
      </c>
      <c r="Z175" s="16">
        <v>326</v>
      </c>
      <c r="AA175" s="16">
        <v>105</v>
      </c>
      <c r="AB175" s="16">
        <v>4</v>
      </c>
      <c r="AC175" s="16">
        <v>41</v>
      </c>
      <c r="AD175" s="13">
        <v>0</v>
      </c>
      <c r="AE175" s="16">
        <v>25770</v>
      </c>
      <c r="AF175" s="13">
        <v>0</v>
      </c>
      <c r="AG175" s="16">
        <v>1694</v>
      </c>
      <c r="AH175" s="16">
        <v>9</v>
      </c>
      <c r="AI175" s="24">
        <v>38</v>
      </c>
      <c r="AJ175" s="24">
        <v>24</v>
      </c>
      <c r="AK175" s="16">
        <v>9</v>
      </c>
      <c r="AL175" s="16">
        <v>356</v>
      </c>
      <c r="AM175" s="16">
        <v>25</v>
      </c>
      <c r="AN175" s="16">
        <v>6</v>
      </c>
      <c r="AO175" s="16">
        <v>8</v>
      </c>
      <c r="AP175" s="13">
        <v>0.2</v>
      </c>
    </row>
    <row r="176" spans="1:42">
      <c r="A176" s="9" t="s">
        <v>515</v>
      </c>
      <c r="B176" s="18">
        <v>103</v>
      </c>
      <c r="C176" s="11">
        <v>0.75</v>
      </c>
      <c r="D176" s="11">
        <v>8.75</v>
      </c>
      <c r="E176" s="22">
        <f t="shared" si="14"/>
        <v>9.5</v>
      </c>
      <c r="F176" s="22">
        <v>1.25</v>
      </c>
      <c r="G176" s="22">
        <v>2.25</v>
      </c>
      <c r="H176" s="13">
        <v>1</v>
      </c>
      <c r="I176" s="16">
        <v>0.5</v>
      </c>
      <c r="J176" s="16">
        <v>81.5</v>
      </c>
      <c r="K176" s="16">
        <v>13</v>
      </c>
      <c r="L176" s="16">
        <v>19.5</v>
      </c>
      <c r="M176" s="16">
        <v>71.5</v>
      </c>
      <c r="N176" s="16">
        <v>21</v>
      </c>
      <c r="O176" s="16">
        <v>3.5</v>
      </c>
      <c r="P176" s="10">
        <v>0.375</v>
      </c>
      <c r="Q176" s="10">
        <v>0.40500000000000003</v>
      </c>
      <c r="R176" s="16">
        <v>132</v>
      </c>
      <c r="S176" s="16">
        <v>295.5</v>
      </c>
      <c r="T176" s="16">
        <v>102</v>
      </c>
      <c r="U176" s="16">
        <v>0.5</v>
      </c>
      <c r="V176" s="16">
        <v>8</v>
      </c>
      <c r="W176" s="16">
        <v>51</v>
      </c>
      <c r="X176" s="16">
        <v>18</v>
      </c>
      <c r="Y176" s="16">
        <v>625</v>
      </c>
      <c r="Z176" s="16">
        <v>123</v>
      </c>
      <c r="AA176" s="16">
        <v>130.5</v>
      </c>
      <c r="AB176" s="16">
        <v>3</v>
      </c>
      <c r="AC176" s="16">
        <v>11.5</v>
      </c>
      <c r="AD176" s="13">
        <v>0</v>
      </c>
      <c r="AE176" s="16">
        <v>390</v>
      </c>
      <c r="AF176" s="13">
        <v>0</v>
      </c>
      <c r="AG176" s="16">
        <v>1191</v>
      </c>
      <c r="AH176" s="16">
        <v>0.5</v>
      </c>
      <c r="AI176" s="24">
        <v>45.5</v>
      </c>
      <c r="AJ176" s="24">
        <v>261.5</v>
      </c>
      <c r="AK176" s="16">
        <v>30.5</v>
      </c>
      <c r="AL176" s="16">
        <v>447</v>
      </c>
      <c r="AM176" s="16">
        <v>121</v>
      </c>
      <c r="AN176" s="16">
        <v>26</v>
      </c>
      <c r="AO176" s="16">
        <v>19.5</v>
      </c>
      <c r="AP176" s="13">
        <v>0.15</v>
      </c>
    </row>
    <row r="177" spans="1:42">
      <c r="A177" s="9" t="s">
        <v>168</v>
      </c>
      <c r="B177" s="18">
        <v>206</v>
      </c>
      <c r="C177" s="11">
        <v>1.5</v>
      </c>
      <c r="D177" s="11">
        <v>17.5</v>
      </c>
      <c r="E177" s="22">
        <f t="shared" si="14"/>
        <v>19</v>
      </c>
      <c r="F177" s="22">
        <v>2.5</v>
      </c>
      <c r="G177" s="22">
        <v>4.5</v>
      </c>
      <c r="H177" s="13">
        <v>2</v>
      </c>
      <c r="I177" s="16">
        <v>1</v>
      </c>
      <c r="J177" s="16">
        <v>163</v>
      </c>
      <c r="K177" s="16">
        <v>26</v>
      </c>
      <c r="L177" s="16">
        <v>39</v>
      </c>
      <c r="M177" s="16">
        <v>143</v>
      </c>
      <c r="N177" s="16">
        <v>42</v>
      </c>
      <c r="O177" s="16">
        <v>7</v>
      </c>
      <c r="P177" s="10">
        <v>0.75</v>
      </c>
      <c r="Q177" s="10">
        <v>0.81</v>
      </c>
      <c r="R177" s="16">
        <v>264</v>
      </c>
      <c r="S177" s="16">
        <v>591</v>
      </c>
      <c r="T177" s="16">
        <v>204</v>
      </c>
      <c r="U177" s="16">
        <v>1</v>
      </c>
      <c r="V177" s="16">
        <v>16</v>
      </c>
      <c r="W177" s="16">
        <v>102</v>
      </c>
      <c r="X177" s="16">
        <v>36</v>
      </c>
      <c r="Y177" s="16">
        <v>1250</v>
      </c>
      <c r="Z177" s="16">
        <v>246</v>
      </c>
      <c r="AA177" s="16">
        <v>261</v>
      </c>
      <c r="AB177" s="16">
        <v>6</v>
      </c>
      <c r="AC177" s="16">
        <v>23</v>
      </c>
      <c r="AD177" s="13">
        <v>0</v>
      </c>
      <c r="AE177" s="16">
        <v>780</v>
      </c>
      <c r="AF177" s="13">
        <v>0</v>
      </c>
      <c r="AG177" s="16">
        <v>2382</v>
      </c>
      <c r="AH177" s="16">
        <v>1</v>
      </c>
      <c r="AI177" s="25">
        <v>91</v>
      </c>
      <c r="AJ177" s="25">
        <v>523</v>
      </c>
      <c r="AK177" s="16">
        <v>61</v>
      </c>
      <c r="AL177" s="16">
        <v>894</v>
      </c>
      <c r="AM177" s="16">
        <v>242</v>
      </c>
      <c r="AN177" s="16">
        <v>52</v>
      </c>
      <c r="AO177" s="16">
        <v>39</v>
      </c>
      <c r="AP177" s="13">
        <v>0.3</v>
      </c>
    </row>
    <row r="178" spans="1:42">
      <c r="A178" s="9" t="s">
        <v>367</v>
      </c>
      <c r="B178" s="16">
        <v>36</v>
      </c>
      <c r="C178" s="10">
        <v>0</v>
      </c>
      <c r="D178" s="10">
        <v>0</v>
      </c>
      <c r="E178" s="23">
        <f t="shared" si="14"/>
        <v>0</v>
      </c>
      <c r="F178" s="13">
        <v>8</v>
      </c>
      <c r="G178" s="13">
        <v>0.3</v>
      </c>
      <c r="H178" s="13">
        <v>0.3</v>
      </c>
      <c r="I178" s="16">
        <v>1</v>
      </c>
      <c r="J178" s="16">
        <v>95</v>
      </c>
      <c r="K178" s="16">
        <v>9</v>
      </c>
      <c r="L178" s="16">
        <v>5</v>
      </c>
      <c r="M178" s="16">
        <v>10</v>
      </c>
      <c r="N178" s="16">
        <v>4</v>
      </c>
      <c r="O178" s="16">
        <v>1</v>
      </c>
      <c r="P178" s="10">
        <v>0.25</v>
      </c>
      <c r="Q178" s="10">
        <v>2.8000000000000001E-2</v>
      </c>
      <c r="R178" s="16">
        <v>42</v>
      </c>
      <c r="S178" s="16">
        <v>52</v>
      </c>
      <c r="T178" s="16">
        <v>7</v>
      </c>
      <c r="U178" s="16">
        <v>1</v>
      </c>
      <c r="V178" s="16">
        <v>15</v>
      </c>
      <c r="W178" s="16">
        <v>23</v>
      </c>
      <c r="X178" s="16">
        <v>13</v>
      </c>
      <c r="Y178" s="16">
        <v>264</v>
      </c>
      <c r="Z178" s="16">
        <v>33</v>
      </c>
      <c r="AA178" s="16">
        <v>38</v>
      </c>
      <c r="AB178" s="16">
        <v>1</v>
      </c>
      <c r="AC178" s="16">
        <v>3</v>
      </c>
      <c r="AD178" s="13">
        <v>0</v>
      </c>
      <c r="AE178" s="16">
        <v>2000</v>
      </c>
      <c r="AF178" s="13">
        <v>0</v>
      </c>
      <c r="AG178" s="16">
        <v>648</v>
      </c>
      <c r="AH178" s="16">
        <v>5</v>
      </c>
      <c r="AI178" s="25">
        <v>8</v>
      </c>
      <c r="AJ178" s="25">
        <v>26</v>
      </c>
      <c r="AK178" s="16">
        <v>6</v>
      </c>
      <c r="AL178" s="16">
        <v>72</v>
      </c>
      <c r="AM178" s="16">
        <v>11</v>
      </c>
      <c r="AN178" s="16">
        <v>12</v>
      </c>
      <c r="AO178" s="16">
        <v>2</v>
      </c>
      <c r="AP178" s="13">
        <v>0.7</v>
      </c>
    </row>
    <row r="179" spans="1:42">
      <c r="A179" s="9" t="s">
        <v>369</v>
      </c>
      <c r="B179" s="16">
        <v>53</v>
      </c>
      <c r="C179" s="10">
        <v>0</v>
      </c>
      <c r="D179" s="10">
        <v>0</v>
      </c>
      <c r="E179" s="23">
        <f t="shared" si="14"/>
        <v>0</v>
      </c>
      <c r="F179" s="13">
        <v>12</v>
      </c>
      <c r="G179" s="13">
        <v>1</v>
      </c>
      <c r="H179" s="13">
        <v>1</v>
      </c>
      <c r="I179" s="16">
        <v>2</v>
      </c>
      <c r="J179" s="16">
        <v>143</v>
      </c>
      <c r="K179" s="16">
        <v>14</v>
      </c>
      <c r="L179" s="16">
        <v>7</v>
      </c>
      <c r="M179" s="16">
        <v>15</v>
      </c>
      <c r="N179" s="16">
        <v>6</v>
      </c>
      <c r="O179" s="16">
        <v>2</v>
      </c>
      <c r="P179" s="10">
        <v>0.375</v>
      </c>
      <c r="Q179" s="10">
        <v>4.1000000000000002E-2</v>
      </c>
      <c r="R179" s="16">
        <v>62</v>
      </c>
      <c r="S179" s="16">
        <v>78</v>
      </c>
      <c r="T179" s="16">
        <v>11</v>
      </c>
      <c r="U179" s="16">
        <v>1</v>
      </c>
      <c r="V179" s="16">
        <v>22</v>
      </c>
      <c r="W179" s="16">
        <v>34</v>
      </c>
      <c r="X179" s="16">
        <v>19</v>
      </c>
      <c r="Y179" s="16">
        <v>396</v>
      </c>
      <c r="Z179" s="16">
        <v>49</v>
      </c>
      <c r="AA179" s="16">
        <v>56</v>
      </c>
      <c r="AB179" s="16">
        <v>1</v>
      </c>
      <c r="AC179" s="16">
        <v>4</v>
      </c>
      <c r="AD179" s="13">
        <v>0</v>
      </c>
      <c r="AE179" s="16">
        <v>3000</v>
      </c>
      <c r="AF179" s="13">
        <v>0</v>
      </c>
      <c r="AG179" s="16">
        <v>973</v>
      </c>
      <c r="AH179" s="16">
        <v>8</v>
      </c>
      <c r="AI179" s="25">
        <v>12</v>
      </c>
      <c r="AJ179" s="25">
        <v>39</v>
      </c>
      <c r="AK179" s="16">
        <v>9</v>
      </c>
      <c r="AL179" s="16">
        <v>108</v>
      </c>
      <c r="AM179" s="16">
        <v>16</v>
      </c>
      <c r="AN179" s="16">
        <v>17</v>
      </c>
      <c r="AO179" s="16">
        <v>3</v>
      </c>
      <c r="AP179" s="13">
        <v>1</v>
      </c>
    </row>
    <row r="180" spans="1:42">
      <c r="A180" s="9" t="s">
        <v>368</v>
      </c>
      <c r="B180" s="16">
        <v>72</v>
      </c>
      <c r="C180" s="10">
        <v>0</v>
      </c>
      <c r="D180" s="10">
        <v>0</v>
      </c>
      <c r="E180" s="23">
        <f t="shared" si="14"/>
        <v>0</v>
      </c>
      <c r="F180" s="13">
        <v>16</v>
      </c>
      <c r="G180" s="13">
        <v>0.6</v>
      </c>
      <c r="H180" s="13">
        <v>0.6</v>
      </c>
      <c r="I180" s="16">
        <v>2</v>
      </c>
      <c r="J180" s="16">
        <v>190</v>
      </c>
      <c r="K180" s="16">
        <v>18</v>
      </c>
      <c r="L180" s="16">
        <v>10</v>
      </c>
      <c r="M180" s="16">
        <v>20</v>
      </c>
      <c r="N180" s="16">
        <v>8</v>
      </c>
      <c r="O180" s="16">
        <v>2</v>
      </c>
      <c r="P180" s="10">
        <v>0.5</v>
      </c>
      <c r="Q180" s="10">
        <v>5.6000000000000001E-2</v>
      </c>
      <c r="R180" s="16">
        <v>84</v>
      </c>
      <c r="S180" s="16">
        <v>104</v>
      </c>
      <c r="T180" s="16">
        <v>14</v>
      </c>
      <c r="U180" s="16">
        <v>2</v>
      </c>
      <c r="V180" s="16">
        <v>30</v>
      </c>
      <c r="W180" s="16">
        <v>46</v>
      </c>
      <c r="X180" s="16">
        <v>26</v>
      </c>
      <c r="Y180" s="16">
        <v>528</v>
      </c>
      <c r="Z180" s="16">
        <v>66</v>
      </c>
      <c r="AA180" s="16">
        <v>76</v>
      </c>
      <c r="AB180" s="16">
        <v>2</v>
      </c>
      <c r="AC180" s="16">
        <v>6</v>
      </c>
      <c r="AD180" s="13">
        <v>0</v>
      </c>
      <c r="AE180" s="16">
        <v>4000</v>
      </c>
      <c r="AF180" s="13">
        <v>0</v>
      </c>
      <c r="AG180" s="16">
        <v>1296</v>
      </c>
      <c r="AH180" s="16">
        <v>10</v>
      </c>
      <c r="AI180" s="25">
        <v>16</v>
      </c>
      <c r="AJ180" s="25">
        <v>52</v>
      </c>
      <c r="AK180" s="16">
        <v>12</v>
      </c>
      <c r="AL180" s="16">
        <v>144</v>
      </c>
      <c r="AM180" s="16">
        <v>22</v>
      </c>
      <c r="AN180" s="16">
        <v>24</v>
      </c>
      <c r="AO180" s="16">
        <v>4</v>
      </c>
      <c r="AP180" s="13">
        <v>1.4</v>
      </c>
    </row>
    <row r="181" spans="1:42" ht="14.3" customHeight="1">
      <c r="A181" s="9" t="s">
        <v>338</v>
      </c>
      <c r="B181" s="16">
        <v>89</v>
      </c>
      <c r="C181" s="10">
        <v>0</v>
      </c>
      <c r="D181" s="10">
        <v>0</v>
      </c>
      <c r="E181" s="23">
        <f t="shared" si="14"/>
        <v>0</v>
      </c>
      <c r="F181" s="13">
        <v>20</v>
      </c>
      <c r="G181" s="13">
        <v>1</v>
      </c>
      <c r="H181" s="13">
        <v>1</v>
      </c>
      <c r="I181" s="16">
        <v>3</v>
      </c>
      <c r="J181" s="16">
        <v>238</v>
      </c>
      <c r="K181" s="16">
        <v>23</v>
      </c>
      <c r="L181" s="16">
        <v>11</v>
      </c>
      <c r="M181" s="16">
        <v>25</v>
      </c>
      <c r="N181" s="16">
        <v>10</v>
      </c>
      <c r="O181" s="16">
        <v>3</v>
      </c>
      <c r="P181" s="10">
        <v>0.625</v>
      </c>
      <c r="Q181" s="10">
        <v>7.0000000000000007E-2</v>
      </c>
      <c r="R181" s="16">
        <v>104</v>
      </c>
      <c r="S181" s="16">
        <v>130</v>
      </c>
      <c r="T181" s="16">
        <v>18</v>
      </c>
      <c r="U181" s="16">
        <v>1</v>
      </c>
      <c r="V181" s="16">
        <v>36</v>
      </c>
      <c r="W181" s="16">
        <v>56</v>
      </c>
      <c r="X181" s="16">
        <v>31</v>
      </c>
      <c r="Y181" s="16">
        <v>659</v>
      </c>
      <c r="Z181" s="16">
        <v>81</v>
      </c>
      <c r="AA181" s="16">
        <v>94</v>
      </c>
      <c r="AB181" s="16">
        <v>2</v>
      </c>
      <c r="AC181" s="16">
        <v>6</v>
      </c>
      <c r="AD181" s="13">
        <v>0</v>
      </c>
      <c r="AE181" s="16">
        <v>5000</v>
      </c>
      <c r="AF181" s="13">
        <v>0</v>
      </c>
      <c r="AG181" s="16">
        <v>1621</v>
      </c>
      <c r="AH181" s="16">
        <v>13</v>
      </c>
      <c r="AI181" s="25">
        <v>20</v>
      </c>
      <c r="AJ181" s="25">
        <v>65</v>
      </c>
      <c r="AK181" s="16">
        <v>15</v>
      </c>
      <c r="AL181" s="16">
        <v>180</v>
      </c>
      <c r="AM181" s="16">
        <v>26</v>
      </c>
      <c r="AN181" s="16">
        <v>29</v>
      </c>
      <c r="AO181" s="16">
        <v>5</v>
      </c>
      <c r="AP181" s="13">
        <v>1.6</v>
      </c>
    </row>
    <row r="182" spans="1:42" ht="14.3" customHeight="1">
      <c r="A182" s="9" t="s">
        <v>116</v>
      </c>
      <c r="B182" s="18">
        <v>103</v>
      </c>
      <c r="C182" s="11">
        <v>1.2</v>
      </c>
      <c r="D182" s="11">
        <v>0.6</v>
      </c>
      <c r="E182" s="22">
        <f t="shared" si="14"/>
        <v>1.7999999999999998</v>
      </c>
      <c r="F182" s="22">
        <v>1.6</v>
      </c>
      <c r="G182" s="22">
        <v>20</v>
      </c>
      <c r="H182" s="22">
        <v>0.1</v>
      </c>
      <c r="I182" s="18">
        <v>0</v>
      </c>
      <c r="J182" s="18">
        <v>0</v>
      </c>
      <c r="K182" s="18">
        <v>0</v>
      </c>
      <c r="L182" s="18">
        <v>0</v>
      </c>
      <c r="M182" s="18">
        <v>0</v>
      </c>
      <c r="N182" s="18">
        <v>0</v>
      </c>
      <c r="O182" s="18">
        <v>0</v>
      </c>
      <c r="P182" s="11">
        <v>0</v>
      </c>
      <c r="Q182" s="11">
        <v>0</v>
      </c>
      <c r="R182" s="18">
        <v>0</v>
      </c>
      <c r="S182" s="18">
        <v>0</v>
      </c>
      <c r="T182" s="18">
        <v>0</v>
      </c>
      <c r="U182" s="18">
        <v>0</v>
      </c>
      <c r="V182" s="18">
        <v>0</v>
      </c>
      <c r="W182" s="18">
        <v>0</v>
      </c>
      <c r="X182" s="18">
        <v>0</v>
      </c>
      <c r="Y182" s="18">
        <v>0</v>
      </c>
      <c r="Z182" s="18">
        <v>0</v>
      </c>
      <c r="AA182" s="18">
        <v>0</v>
      </c>
      <c r="AB182" s="18">
        <v>0</v>
      </c>
      <c r="AC182" s="18">
        <v>0</v>
      </c>
      <c r="AD182" s="22">
        <v>0</v>
      </c>
      <c r="AE182" s="18">
        <v>0</v>
      </c>
      <c r="AF182" s="22">
        <v>0</v>
      </c>
      <c r="AG182" s="18">
        <v>0</v>
      </c>
      <c r="AH182" s="18">
        <v>0</v>
      </c>
      <c r="AI182" s="24">
        <v>2400</v>
      </c>
      <c r="AJ182" s="24">
        <v>525</v>
      </c>
      <c r="AK182" s="16">
        <v>440</v>
      </c>
      <c r="AL182" s="16">
        <v>4525</v>
      </c>
      <c r="AM182" s="16">
        <v>350</v>
      </c>
      <c r="AN182" s="16">
        <v>440</v>
      </c>
      <c r="AO182" s="16">
        <v>350</v>
      </c>
      <c r="AP182" s="13">
        <v>0</v>
      </c>
    </row>
    <row r="183" spans="1:42" ht="14.3" customHeight="1">
      <c r="A183" s="9" t="s">
        <v>292</v>
      </c>
      <c r="B183" s="18">
        <v>106</v>
      </c>
      <c r="C183" s="11">
        <v>3.55</v>
      </c>
      <c r="D183" s="11">
        <v>5.45</v>
      </c>
      <c r="E183" s="22">
        <f t="shared" si="14"/>
        <v>9</v>
      </c>
      <c r="F183" s="22">
        <v>0.3</v>
      </c>
      <c r="G183" s="22">
        <v>6</v>
      </c>
      <c r="H183" s="23">
        <v>0</v>
      </c>
      <c r="I183" s="20">
        <v>417</v>
      </c>
      <c r="J183" s="20">
        <v>124.5</v>
      </c>
      <c r="K183" s="20">
        <v>6</v>
      </c>
      <c r="L183" s="20">
        <v>10</v>
      </c>
      <c r="M183" s="20">
        <v>65.5</v>
      </c>
      <c r="N183" s="20">
        <v>60.5</v>
      </c>
      <c r="O183" s="20">
        <v>563</v>
      </c>
      <c r="P183" s="19">
        <v>0.39500000000000002</v>
      </c>
      <c r="Q183" s="19">
        <v>64.5</v>
      </c>
      <c r="R183" s="20">
        <v>31.5</v>
      </c>
      <c r="S183" s="20">
        <v>36</v>
      </c>
      <c r="T183" s="20">
        <v>20</v>
      </c>
      <c r="U183" s="20">
        <v>1</v>
      </c>
      <c r="V183" s="20">
        <v>51</v>
      </c>
      <c r="W183" s="20">
        <v>251.5</v>
      </c>
      <c r="X183" s="20">
        <v>74</v>
      </c>
      <c r="Y183" s="20">
        <v>3339.5</v>
      </c>
      <c r="Z183" s="20">
        <v>161.5</v>
      </c>
      <c r="AA183" s="20">
        <v>153</v>
      </c>
      <c r="AB183" s="20">
        <v>0.5</v>
      </c>
      <c r="AC183" s="20">
        <v>0.5</v>
      </c>
      <c r="AD183" s="23">
        <v>0.5</v>
      </c>
      <c r="AE183" s="20">
        <v>11437</v>
      </c>
      <c r="AF183" s="23">
        <v>0</v>
      </c>
      <c r="AG183" s="20">
        <v>269</v>
      </c>
      <c r="AH183" s="20">
        <v>4.5</v>
      </c>
      <c r="AI183" s="24">
        <v>643</v>
      </c>
      <c r="AJ183" s="24">
        <v>448.5</v>
      </c>
      <c r="AK183" s="16">
        <v>91</v>
      </c>
      <c r="AL183" s="16">
        <v>1215</v>
      </c>
      <c r="AM183" s="16">
        <v>394.5</v>
      </c>
      <c r="AN183" s="16">
        <v>189.5</v>
      </c>
      <c r="AO183" s="16">
        <v>83.5</v>
      </c>
      <c r="AP183" s="13">
        <v>0</v>
      </c>
    </row>
    <row r="184" spans="1:42" ht="14.3" customHeight="1">
      <c r="A184" s="9" t="s">
        <v>290</v>
      </c>
      <c r="B184" s="18">
        <v>212</v>
      </c>
      <c r="C184" s="11">
        <v>7.1</v>
      </c>
      <c r="D184" s="11">
        <v>10.9</v>
      </c>
      <c r="E184" s="22">
        <f t="shared" si="14"/>
        <v>18</v>
      </c>
      <c r="F184" s="22">
        <v>0.6</v>
      </c>
      <c r="G184" s="22">
        <v>12</v>
      </c>
      <c r="H184" s="13">
        <v>0</v>
      </c>
      <c r="I184" s="16">
        <v>834</v>
      </c>
      <c r="J184" s="16">
        <v>249</v>
      </c>
      <c r="K184" s="16">
        <v>12</v>
      </c>
      <c r="L184" s="16">
        <v>20</v>
      </c>
      <c r="M184" s="16">
        <v>131</v>
      </c>
      <c r="N184" s="16">
        <v>121</v>
      </c>
      <c r="O184" s="16">
        <v>1126</v>
      </c>
      <c r="P184" s="10">
        <v>0.78700000000000003</v>
      </c>
      <c r="Q184" s="10">
        <v>1.2889999999999999</v>
      </c>
      <c r="R184" s="16">
        <v>63</v>
      </c>
      <c r="S184" s="16">
        <v>72</v>
      </c>
      <c r="T184" s="16">
        <v>40</v>
      </c>
      <c r="U184" s="16">
        <v>2</v>
      </c>
      <c r="V184" s="16">
        <v>102</v>
      </c>
      <c r="W184" s="16">
        <v>503</v>
      </c>
      <c r="X184" s="16">
        <v>148</v>
      </c>
      <c r="Y184" s="16">
        <v>6679</v>
      </c>
      <c r="Z184" s="16">
        <v>323</v>
      </c>
      <c r="AA184" s="16">
        <v>306</v>
      </c>
      <c r="AB184" s="16">
        <v>1</v>
      </c>
      <c r="AC184" s="16">
        <v>1</v>
      </c>
      <c r="AD184" s="13">
        <v>1</v>
      </c>
      <c r="AE184" s="16">
        <v>22874</v>
      </c>
      <c r="AF184" s="13">
        <v>0</v>
      </c>
      <c r="AG184" s="16">
        <v>538</v>
      </c>
      <c r="AH184" s="16">
        <v>9</v>
      </c>
      <c r="AI184" s="24">
        <v>1286</v>
      </c>
      <c r="AJ184" s="24">
        <v>897</v>
      </c>
      <c r="AK184" s="16">
        <v>182</v>
      </c>
      <c r="AL184" s="16">
        <v>2430</v>
      </c>
      <c r="AM184" s="16">
        <v>789</v>
      </c>
      <c r="AN184" s="16">
        <v>379</v>
      </c>
      <c r="AO184" s="16">
        <v>167</v>
      </c>
      <c r="AP184" s="13">
        <v>0</v>
      </c>
    </row>
    <row r="185" spans="1:42" ht="14.3" customHeight="1">
      <c r="A185" s="9" t="s">
        <v>529</v>
      </c>
      <c r="B185" s="18">
        <v>116.5</v>
      </c>
      <c r="C185" s="11">
        <v>4</v>
      </c>
      <c r="D185" s="11">
        <v>6</v>
      </c>
      <c r="E185" s="22">
        <f>C185+D185</f>
        <v>10</v>
      </c>
      <c r="F185" s="22">
        <v>0.35</v>
      </c>
      <c r="G185" s="22">
        <v>6</v>
      </c>
      <c r="H185" s="23">
        <v>0</v>
      </c>
      <c r="I185" s="20">
        <v>417</v>
      </c>
      <c r="J185" s="20">
        <v>124.5</v>
      </c>
      <c r="K185" s="20">
        <v>6</v>
      </c>
      <c r="L185" s="20">
        <v>10</v>
      </c>
      <c r="M185" s="20">
        <v>65.5</v>
      </c>
      <c r="N185" s="20">
        <v>60.5</v>
      </c>
      <c r="O185" s="20">
        <v>563</v>
      </c>
      <c r="P185" s="19">
        <v>0.39500000000000002</v>
      </c>
      <c r="Q185" s="19">
        <v>64.5</v>
      </c>
      <c r="R185" s="20">
        <v>31.5</v>
      </c>
      <c r="S185" s="20">
        <v>36</v>
      </c>
      <c r="T185" s="20">
        <v>20</v>
      </c>
      <c r="U185" s="20">
        <v>1</v>
      </c>
      <c r="V185" s="20">
        <v>51</v>
      </c>
      <c r="W185" s="20">
        <v>251.5</v>
      </c>
      <c r="X185" s="20">
        <v>74</v>
      </c>
      <c r="Y185" s="20">
        <v>3339.5</v>
      </c>
      <c r="Z185" s="20">
        <v>161.5</v>
      </c>
      <c r="AA185" s="20">
        <v>153</v>
      </c>
      <c r="AB185" s="20">
        <v>0.5</v>
      </c>
      <c r="AC185" s="20">
        <v>0.5</v>
      </c>
      <c r="AD185" s="23">
        <v>0.5</v>
      </c>
      <c r="AE185" s="20">
        <v>11437</v>
      </c>
      <c r="AF185" s="23">
        <v>0</v>
      </c>
      <c r="AG185" s="20">
        <v>269</v>
      </c>
      <c r="AH185" s="20">
        <v>4.5</v>
      </c>
      <c r="AI185" s="24">
        <v>643</v>
      </c>
      <c r="AJ185" s="24">
        <v>448.5</v>
      </c>
      <c r="AK185" s="16">
        <v>91</v>
      </c>
      <c r="AL185" s="16">
        <v>1215</v>
      </c>
      <c r="AM185" s="16">
        <v>394.5</v>
      </c>
      <c r="AN185" s="16">
        <v>189.5</v>
      </c>
      <c r="AO185" s="16">
        <v>83.5</v>
      </c>
      <c r="AP185" s="13">
        <v>0</v>
      </c>
    </row>
    <row r="186" spans="1:42" ht="14.3" customHeight="1">
      <c r="A186" s="9" t="s">
        <v>530</v>
      </c>
      <c r="B186" s="18">
        <v>233</v>
      </c>
      <c r="C186" s="11">
        <v>8</v>
      </c>
      <c r="D186" s="11">
        <v>12</v>
      </c>
      <c r="E186" s="22">
        <f>C186+D186</f>
        <v>20</v>
      </c>
      <c r="F186" s="22">
        <v>0.7</v>
      </c>
      <c r="G186" s="22">
        <v>12</v>
      </c>
      <c r="H186" s="13">
        <v>0</v>
      </c>
      <c r="I186" s="16">
        <v>834</v>
      </c>
      <c r="J186" s="16">
        <v>249</v>
      </c>
      <c r="K186" s="16">
        <v>12</v>
      </c>
      <c r="L186" s="16">
        <v>20</v>
      </c>
      <c r="M186" s="16">
        <v>131</v>
      </c>
      <c r="N186" s="16">
        <v>121</v>
      </c>
      <c r="O186" s="16">
        <v>1126</v>
      </c>
      <c r="P186" s="10">
        <v>0.78700000000000003</v>
      </c>
      <c r="Q186" s="10">
        <v>1.2889999999999999</v>
      </c>
      <c r="R186" s="16">
        <v>63</v>
      </c>
      <c r="S186" s="16">
        <v>72</v>
      </c>
      <c r="T186" s="16">
        <v>40</v>
      </c>
      <c r="U186" s="16">
        <v>2</v>
      </c>
      <c r="V186" s="16">
        <v>102</v>
      </c>
      <c r="W186" s="16">
        <v>503</v>
      </c>
      <c r="X186" s="16">
        <v>148</v>
      </c>
      <c r="Y186" s="16">
        <v>6679</v>
      </c>
      <c r="Z186" s="16">
        <v>323</v>
      </c>
      <c r="AA186" s="16">
        <v>306</v>
      </c>
      <c r="AB186" s="16">
        <v>1</v>
      </c>
      <c r="AC186" s="16">
        <v>1</v>
      </c>
      <c r="AD186" s="13">
        <v>1</v>
      </c>
      <c r="AE186" s="16">
        <v>22874</v>
      </c>
      <c r="AF186" s="13">
        <v>0</v>
      </c>
      <c r="AG186" s="16">
        <v>538</v>
      </c>
      <c r="AH186" s="16">
        <v>9</v>
      </c>
      <c r="AI186" s="24">
        <v>1286</v>
      </c>
      <c r="AJ186" s="24">
        <v>897</v>
      </c>
      <c r="AK186" s="16">
        <v>182</v>
      </c>
      <c r="AL186" s="16">
        <v>2430</v>
      </c>
      <c r="AM186" s="16">
        <v>789</v>
      </c>
      <c r="AN186" s="16">
        <v>379</v>
      </c>
      <c r="AO186" s="16">
        <v>167</v>
      </c>
      <c r="AP186" s="13">
        <v>0</v>
      </c>
    </row>
    <row r="187" spans="1:42" ht="14.3" customHeight="1">
      <c r="A187" s="9" t="s">
        <v>293</v>
      </c>
      <c r="B187" s="18">
        <v>131.5</v>
      </c>
      <c r="C187" s="11">
        <v>4.5999999999999996</v>
      </c>
      <c r="D187" s="11">
        <v>6.9</v>
      </c>
      <c r="E187" s="22">
        <f t="shared" si="14"/>
        <v>11.5</v>
      </c>
      <c r="F187" s="22">
        <v>0.25</v>
      </c>
      <c r="G187" s="22">
        <v>6.75</v>
      </c>
      <c r="H187" s="13">
        <v>0</v>
      </c>
      <c r="I187" s="16">
        <v>417</v>
      </c>
      <c r="J187" s="16">
        <v>124.5</v>
      </c>
      <c r="K187" s="16">
        <v>6</v>
      </c>
      <c r="L187" s="16">
        <v>10</v>
      </c>
      <c r="M187" s="16">
        <v>65.5</v>
      </c>
      <c r="N187" s="16">
        <v>60.5</v>
      </c>
      <c r="O187" s="16">
        <v>563</v>
      </c>
      <c r="P187" s="10">
        <v>0.39500000000000002</v>
      </c>
      <c r="Q187" s="10">
        <v>0.64500000000000002</v>
      </c>
      <c r="R187" s="16">
        <v>31.5</v>
      </c>
      <c r="S187" s="16">
        <v>36</v>
      </c>
      <c r="T187" s="16">
        <v>20</v>
      </c>
      <c r="U187" s="16">
        <v>1</v>
      </c>
      <c r="V187" s="16">
        <v>51</v>
      </c>
      <c r="W187" s="16">
        <v>251.5</v>
      </c>
      <c r="X187" s="16">
        <v>74</v>
      </c>
      <c r="Y187" s="16">
        <v>3339.5</v>
      </c>
      <c r="Z187" s="16">
        <v>161.5</v>
      </c>
      <c r="AA187" s="16">
        <v>153</v>
      </c>
      <c r="AB187" s="16">
        <v>0.5</v>
      </c>
      <c r="AC187" s="16">
        <v>0.5</v>
      </c>
      <c r="AD187" s="13">
        <v>0.5</v>
      </c>
      <c r="AE187" s="16">
        <v>11437</v>
      </c>
      <c r="AF187" s="13">
        <v>0</v>
      </c>
      <c r="AG187" s="16">
        <v>269</v>
      </c>
      <c r="AH187" s="16">
        <v>4.5</v>
      </c>
      <c r="AI187" s="24">
        <v>643</v>
      </c>
      <c r="AJ187" s="24">
        <v>448.5</v>
      </c>
      <c r="AK187" s="16">
        <v>91</v>
      </c>
      <c r="AL187" s="16">
        <v>1215</v>
      </c>
      <c r="AM187" s="16">
        <v>394.5</v>
      </c>
      <c r="AN187" s="16">
        <v>189.5</v>
      </c>
      <c r="AO187" s="16">
        <v>83.5</v>
      </c>
      <c r="AP187" s="13">
        <v>0</v>
      </c>
    </row>
    <row r="188" spans="1:42" ht="14.3" customHeight="1">
      <c r="A188" s="9" t="s">
        <v>289</v>
      </c>
      <c r="B188" s="18">
        <v>263</v>
      </c>
      <c r="C188" s="11">
        <v>9.1999999999999993</v>
      </c>
      <c r="D188" s="11">
        <v>13.8</v>
      </c>
      <c r="E188" s="22">
        <f t="shared" si="14"/>
        <v>23</v>
      </c>
      <c r="F188" s="22">
        <v>0.5</v>
      </c>
      <c r="G188" s="22">
        <v>13.5</v>
      </c>
      <c r="H188" s="13">
        <v>0</v>
      </c>
      <c r="I188" s="16">
        <v>834</v>
      </c>
      <c r="J188" s="16">
        <v>249</v>
      </c>
      <c r="K188" s="16">
        <v>12</v>
      </c>
      <c r="L188" s="16">
        <v>20</v>
      </c>
      <c r="M188" s="16">
        <v>131</v>
      </c>
      <c r="N188" s="16">
        <v>121</v>
      </c>
      <c r="O188" s="16">
        <v>1126</v>
      </c>
      <c r="P188" s="10">
        <v>0.78700000000000003</v>
      </c>
      <c r="Q188" s="10">
        <v>1.2889999999999999</v>
      </c>
      <c r="R188" s="16">
        <v>63</v>
      </c>
      <c r="S188" s="16">
        <v>72</v>
      </c>
      <c r="T188" s="16">
        <v>40</v>
      </c>
      <c r="U188" s="16">
        <v>2</v>
      </c>
      <c r="V188" s="16">
        <v>102</v>
      </c>
      <c r="W188" s="16">
        <v>503</v>
      </c>
      <c r="X188" s="16">
        <v>148</v>
      </c>
      <c r="Y188" s="16">
        <v>6679</v>
      </c>
      <c r="Z188" s="16">
        <v>323</v>
      </c>
      <c r="AA188" s="16">
        <v>306</v>
      </c>
      <c r="AB188" s="16">
        <v>1</v>
      </c>
      <c r="AC188" s="16">
        <v>1</v>
      </c>
      <c r="AD188" s="13">
        <v>1</v>
      </c>
      <c r="AE188" s="16">
        <v>22874</v>
      </c>
      <c r="AF188" s="13">
        <v>0</v>
      </c>
      <c r="AG188" s="16">
        <v>538</v>
      </c>
      <c r="AH188" s="16">
        <v>9</v>
      </c>
      <c r="AI188" s="24">
        <v>1286</v>
      </c>
      <c r="AJ188" s="24">
        <v>897</v>
      </c>
      <c r="AK188" s="16">
        <v>182</v>
      </c>
      <c r="AL188" s="16">
        <v>2430</v>
      </c>
      <c r="AM188" s="16">
        <v>789</v>
      </c>
      <c r="AN188" s="16">
        <v>379</v>
      </c>
      <c r="AO188" s="16">
        <v>167</v>
      </c>
      <c r="AP188" s="13">
        <v>0</v>
      </c>
    </row>
    <row r="189" spans="1:42" ht="14.3" customHeight="1">
      <c r="A189" s="9" t="s">
        <v>307</v>
      </c>
      <c r="B189" s="18">
        <v>105.5</v>
      </c>
      <c r="C189" s="11">
        <v>3.6</v>
      </c>
      <c r="D189" s="11">
        <v>5.4</v>
      </c>
      <c r="E189" s="22">
        <f t="shared" si="14"/>
        <v>9</v>
      </c>
      <c r="F189" s="22">
        <v>0.25</v>
      </c>
      <c r="G189" s="22">
        <v>6</v>
      </c>
      <c r="H189" s="13">
        <v>0</v>
      </c>
      <c r="I189" s="16">
        <v>417</v>
      </c>
      <c r="J189" s="16">
        <v>124.5</v>
      </c>
      <c r="K189" s="16">
        <v>6</v>
      </c>
      <c r="L189" s="16">
        <v>10</v>
      </c>
      <c r="M189" s="16">
        <v>65.5</v>
      </c>
      <c r="N189" s="16">
        <v>60.5</v>
      </c>
      <c r="O189" s="16">
        <v>563</v>
      </c>
      <c r="P189" s="10">
        <v>0.39500000000000002</v>
      </c>
      <c r="Q189" s="10">
        <v>0.64500000000000002</v>
      </c>
      <c r="R189" s="16">
        <v>31.5</v>
      </c>
      <c r="S189" s="16">
        <v>36</v>
      </c>
      <c r="T189" s="16">
        <v>20</v>
      </c>
      <c r="U189" s="16">
        <v>1</v>
      </c>
      <c r="V189" s="16">
        <v>51</v>
      </c>
      <c r="W189" s="16">
        <v>251.5</v>
      </c>
      <c r="X189" s="16">
        <v>74</v>
      </c>
      <c r="Y189" s="16">
        <v>3339.5</v>
      </c>
      <c r="Z189" s="16">
        <v>161.5</v>
      </c>
      <c r="AA189" s="16">
        <v>153</v>
      </c>
      <c r="AB189" s="16">
        <v>0.5</v>
      </c>
      <c r="AC189" s="16">
        <v>0.5</v>
      </c>
      <c r="AD189" s="13">
        <v>0.5</v>
      </c>
      <c r="AE189" s="16">
        <v>11437</v>
      </c>
      <c r="AF189" s="13">
        <v>0</v>
      </c>
      <c r="AG189" s="16">
        <v>269</v>
      </c>
      <c r="AH189" s="16">
        <v>4.5</v>
      </c>
      <c r="AI189" s="24">
        <v>643</v>
      </c>
      <c r="AJ189" s="24">
        <v>448.5</v>
      </c>
      <c r="AK189" s="16">
        <v>91</v>
      </c>
      <c r="AL189" s="16">
        <v>1215</v>
      </c>
      <c r="AM189" s="16">
        <v>394.5</v>
      </c>
      <c r="AN189" s="16">
        <v>189.5</v>
      </c>
      <c r="AO189" s="16">
        <v>83.5</v>
      </c>
      <c r="AP189" s="13">
        <v>0</v>
      </c>
    </row>
    <row r="190" spans="1:42" ht="14.3" customHeight="1">
      <c r="A190" s="9" t="s">
        <v>291</v>
      </c>
      <c r="B190" s="18">
        <v>211</v>
      </c>
      <c r="C190" s="11">
        <v>7.2</v>
      </c>
      <c r="D190" s="11">
        <v>10.8</v>
      </c>
      <c r="E190" s="22">
        <f t="shared" si="14"/>
        <v>18</v>
      </c>
      <c r="F190" s="22">
        <v>0.5</v>
      </c>
      <c r="G190" s="22">
        <v>12</v>
      </c>
      <c r="H190" s="13">
        <v>0</v>
      </c>
      <c r="I190" s="16">
        <v>834</v>
      </c>
      <c r="J190" s="16">
        <v>249</v>
      </c>
      <c r="K190" s="16">
        <v>12</v>
      </c>
      <c r="L190" s="16">
        <v>20</v>
      </c>
      <c r="M190" s="16">
        <v>131</v>
      </c>
      <c r="N190" s="16">
        <v>121</v>
      </c>
      <c r="O190" s="16">
        <v>1126</v>
      </c>
      <c r="P190" s="10">
        <v>0.78700000000000003</v>
      </c>
      <c r="Q190" s="10">
        <v>1.2889999999999999</v>
      </c>
      <c r="R190" s="16">
        <v>63</v>
      </c>
      <c r="S190" s="16">
        <v>72</v>
      </c>
      <c r="T190" s="16">
        <v>40</v>
      </c>
      <c r="U190" s="16">
        <v>2</v>
      </c>
      <c r="V190" s="16">
        <v>102</v>
      </c>
      <c r="W190" s="16">
        <v>503</v>
      </c>
      <c r="X190" s="16">
        <v>148</v>
      </c>
      <c r="Y190" s="16">
        <v>6679</v>
      </c>
      <c r="Z190" s="16">
        <v>323</v>
      </c>
      <c r="AA190" s="16">
        <v>306</v>
      </c>
      <c r="AB190" s="16">
        <v>1</v>
      </c>
      <c r="AC190" s="16">
        <v>1</v>
      </c>
      <c r="AD190" s="13">
        <v>1</v>
      </c>
      <c r="AE190" s="16">
        <v>22874</v>
      </c>
      <c r="AF190" s="13">
        <v>0</v>
      </c>
      <c r="AG190" s="16">
        <v>538</v>
      </c>
      <c r="AH190" s="16">
        <v>9</v>
      </c>
      <c r="AI190" s="24">
        <v>1286</v>
      </c>
      <c r="AJ190" s="24">
        <v>897</v>
      </c>
      <c r="AK190" s="16">
        <v>182</v>
      </c>
      <c r="AL190" s="16">
        <v>2430</v>
      </c>
      <c r="AM190" s="16">
        <v>789</v>
      </c>
      <c r="AN190" s="16">
        <v>379</v>
      </c>
      <c r="AO190" s="16">
        <v>167</v>
      </c>
      <c r="AP190" s="13">
        <v>0</v>
      </c>
    </row>
    <row r="191" spans="1:42" ht="14.3" customHeight="1">
      <c r="A191" s="3" t="s">
        <v>126</v>
      </c>
      <c r="B191" s="16">
        <v>329</v>
      </c>
      <c r="C191" s="10">
        <v>10.6</v>
      </c>
      <c r="D191" s="10">
        <v>18.899999999999999</v>
      </c>
      <c r="E191" s="23">
        <f t="shared" si="14"/>
        <v>29.5</v>
      </c>
      <c r="F191" s="13">
        <v>0</v>
      </c>
      <c r="G191" s="13">
        <v>17</v>
      </c>
      <c r="H191" s="13">
        <v>0</v>
      </c>
      <c r="I191" s="16">
        <v>676</v>
      </c>
      <c r="J191" s="16">
        <v>244</v>
      </c>
      <c r="K191" s="16">
        <v>9</v>
      </c>
      <c r="L191" s="16">
        <v>24</v>
      </c>
      <c r="M191" s="16">
        <v>116</v>
      </c>
      <c r="N191" s="16">
        <v>155</v>
      </c>
      <c r="O191" s="16">
        <v>908</v>
      </c>
      <c r="P191" s="10">
        <v>0.99099999999999999</v>
      </c>
      <c r="Q191" s="10">
        <v>1.67</v>
      </c>
      <c r="R191" s="16">
        <v>69</v>
      </c>
      <c r="S191" s="16">
        <v>92</v>
      </c>
      <c r="T191" s="16">
        <v>49</v>
      </c>
      <c r="U191" s="16">
        <v>1</v>
      </c>
      <c r="V191" s="16">
        <v>7</v>
      </c>
      <c r="W191" s="16">
        <v>645</v>
      </c>
      <c r="X191" s="16">
        <v>182</v>
      </c>
      <c r="Y191" s="16">
        <v>7923</v>
      </c>
      <c r="Z191" s="16">
        <v>442</v>
      </c>
      <c r="AA191" s="16">
        <v>383</v>
      </c>
      <c r="AB191" s="16">
        <v>2</v>
      </c>
      <c r="AC191" s="16">
        <v>2</v>
      </c>
      <c r="AD191" s="13">
        <v>1</v>
      </c>
      <c r="AE191" s="16">
        <v>68</v>
      </c>
      <c r="AF191" s="13">
        <v>0</v>
      </c>
      <c r="AG191" s="16">
        <v>643</v>
      </c>
      <c r="AH191" s="16">
        <v>12</v>
      </c>
      <c r="AI191" s="24">
        <v>1404</v>
      </c>
      <c r="AJ191" s="24">
        <v>974</v>
      </c>
      <c r="AK191" s="16">
        <v>198</v>
      </c>
      <c r="AL191" s="16">
        <v>2642</v>
      </c>
      <c r="AM191" s="16">
        <v>859</v>
      </c>
      <c r="AN191" s="16">
        <v>412</v>
      </c>
      <c r="AO191" s="16">
        <v>181</v>
      </c>
      <c r="AP191" s="13">
        <v>0</v>
      </c>
    </row>
    <row r="192" spans="1:42">
      <c r="A192" s="9" t="s">
        <v>330</v>
      </c>
      <c r="B192" s="16">
        <v>276</v>
      </c>
      <c r="C192" s="10">
        <v>8.8000000000000007</v>
      </c>
      <c r="D192" s="10">
        <v>15.7</v>
      </c>
      <c r="E192" s="23">
        <f t="shared" si="14"/>
        <v>24.5</v>
      </c>
      <c r="F192" s="13">
        <v>0</v>
      </c>
      <c r="G192" s="13">
        <v>15</v>
      </c>
      <c r="H192" s="13">
        <v>0</v>
      </c>
      <c r="I192" s="16">
        <v>813</v>
      </c>
      <c r="J192" s="16">
        <v>247</v>
      </c>
      <c r="K192" s="16">
        <v>11</v>
      </c>
      <c r="L192" s="16">
        <v>22</v>
      </c>
      <c r="M192" s="16">
        <v>122</v>
      </c>
      <c r="N192" s="16">
        <v>133</v>
      </c>
      <c r="O192" s="16">
        <v>1095</v>
      </c>
      <c r="P192" s="10">
        <v>0.83199999999999996</v>
      </c>
      <c r="Q192" s="10">
        <v>1.4159999999999999</v>
      </c>
      <c r="R192" s="16">
        <v>62</v>
      </c>
      <c r="S192" s="16">
        <v>78</v>
      </c>
      <c r="T192" s="16">
        <v>45</v>
      </c>
      <c r="U192" s="16">
        <v>2</v>
      </c>
      <c r="V192" s="16">
        <v>15</v>
      </c>
      <c r="W192" s="16">
        <v>557</v>
      </c>
      <c r="X192" s="16">
        <v>156</v>
      </c>
      <c r="Y192" s="16">
        <v>6861</v>
      </c>
      <c r="Z192" s="16">
        <v>373</v>
      </c>
      <c r="AA192" s="16">
        <v>341</v>
      </c>
      <c r="AB192" s="16">
        <v>2</v>
      </c>
      <c r="AC192" s="16">
        <v>2</v>
      </c>
      <c r="AD192" s="13">
        <v>1</v>
      </c>
      <c r="AE192" s="16">
        <v>22165</v>
      </c>
      <c r="AF192" s="13">
        <v>0</v>
      </c>
      <c r="AG192" s="16">
        <v>532</v>
      </c>
      <c r="AH192" s="16">
        <v>10</v>
      </c>
      <c r="AI192" s="24">
        <v>1237</v>
      </c>
      <c r="AJ192" s="24">
        <v>858</v>
      </c>
      <c r="AK192" s="16">
        <v>174</v>
      </c>
      <c r="AL192" s="16">
        <v>2328</v>
      </c>
      <c r="AM192" s="16">
        <v>756</v>
      </c>
      <c r="AN192" s="16">
        <v>363</v>
      </c>
      <c r="AO192" s="16">
        <v>160</v>
      </c>
      <c r="AP192" s="13">
        <v>0</v>
      </c>
    </row>
    <row r="193" spans="1:42">
      <c r="A193" s="9" t="s">
        <v>331</v>
      </c>
      <c r="B193" s="16">
        <v>552</v>
      </c>
      <c r="C193" s="10">
        <v>17.600000000000001</v>
      </c>
      <c r="D193" s="10">
        <v>31.4</v>
      </c>
      <c r="E193" s="23">
        <f t="shared" si="14"/>
        <v>49</v>
      </c>
      <c r="F193" s="13">
        <v>0</v>
      </c>
      <c r="G193" s="13">
        <v>30</v>
      </c>
      <c r="H193" s="13">
        <v>0</v>
      </c>
      <c r="I193" s="16">
        <v>1626</v>
      </c>
      <c r="J193" s="16">
        <v>494</v>
      </c>
      <c r="K193" s="16">
        <v>22</v>
      </c>
      <c r="L193" s="16">
        <v>44</v>
      </c>
      <c r="M193" s="16">
        <v>244</v>
      </c>
      <c r="N193" s="16">
        <v>266</v>
      </c>
      <c r="O193" s="16">
        <v>2190</v>
      </c>
      <c r="P193" s="10">
        <v>1.6639999999999999</v>
      </c>
      <c r="Q193" s="10">
        <v>2.8319999999999999</v>
      </c>
      <c r="R193" s="16">
        <v>124</v>
      </c>
      <c r="S193" s="16">
        <v>156</v>
      </c>
      <c r="T193" s="16">
        <v>90</v>
      </c>
      <c r="U193" s="16">
        <v>4</v>
      </c>
      <c r="V193" s="16">
        <v>30</v>
      </c>
      <c r="W193" s="16">
        <v>1114</v>
      </c>
      <c r="X193" s="16">
        <v>312</v>
      </c>
      <c r="Y193" s="16">
        <v>13722</v>
      </c>
      <c r="Z193" s="16">
        <v>746</v>
      </c>
      <c r="AA193" s="16">
        <v>682</v>
      </c>
      <c r="AB193" s="16">
        <v>4</v>
      </c>
      <c r="AC193" s="16">
        <v>4</v>
      </c>
      <c r="AD193" s="13">
        <v>2</v>
      </c>
      <c r="AE193" s="16">
        <v>44330</v>
      </c>
      <c r="AF193" s="13">
        <v>0</v>
      </c>
      <c r="AG193" s="16">
        <v>1064</v>
      </c>
      <c r="AH193" s="16">
        <v>20</v>
      </c>
      <c r="AI193" s="24">
        <v>2474</v>
      </c>
      <c r="AJ193" s="24">
        <v>1716</v>
      </c>
      <c r="AK193" s="16">
        <v>348</v>
      </c>
      <c r="AL193" s="16">
        <v>4656</v>
      </c>
      <c r="AM193" s="16">
        <v>1512</v>
      </c>
      <c r="AN193" s="16">
        <v>726</v>
      </c>
      <c r="AO193" s="16">
        <v>320</v>
      </c>
      <c r="AP193" s="13">
        <v>0</v>
      </c>
    </row>
    <row r="194" spans="1:42">
      <c r="A194" s="9" t="s">
        <v>554</v>
      </c>
      <c r="B194" s="18">
        <v>312</v>
      </c>
      <c r="C194" s="11">
        <v>11</v>
      </c>
      <c r="D194" s="11">
        <v>17</v>
      </c>
      <c r="E194" s="22">
        <f t="shared" si="14"/>
        <v>28</v>
      </c>
      <c r="F194" s="22">
        <v>2</v>
      </c>
      <c r="G194" s="22">
        <v>13</v>
      </c>
      <c r="H194" s="13">
        <v>0</v>
      </c>
      <c r="I194" s="16">
        <v>838</v>
      </c>
      <c r="J194" s="16">
        <v>257</v>
      </c>
      <c r="K194" s="16">
        <v>12</v>
      </c>
      <c r="L194" s="16">
        <v>20</v>
      </c>
      <c r="M194" s="16">
        <v>132</v>
      </c>
      <c r="N194" s="16">
        <v>127</v>
      </c>
      <c r="O194" s="16">
        <v>1127</v>
      </c>
      <c r="P194" s="10">
        <v>0.90900000000000003</v>
      </c>
      <c r="Q194" s="10">
        <v>1.6379999999999999</v>
      </c>
      <c r="R194" s="16">
        <v>66</v>
      </c>
      <c r="S194" s="16">
        <v>68</v>
      </c>
      <c r="T194" s="16">
        <v>43</v>
      </c>
      <c r="U194" s="16">
        <v>2</v>
      </c>
      <c r="V194" s="16">
        <v>31</v>
      </c>
      <c r="W194" s="16">
        <v>469</v>
      </c>
      <c r="X194" s="16">
        <v>158</v>
      </c>
      <c r="Y194" s="16">
        <v>7135</v>
      </c>
      <c r="Z194" s="16">
        <v>341</v>
      </c>
      <c r="AA194" s="16">
        <v>289</v>
      </c>
      <c r="AB194" s="16">
        <v>1</v>
      </c>
      <c r="AC194" s="16">
        <v>2</v>
      </c>
      <c r="AD194" s="13">
        <v>1</v>
      </c>
      <c r="AE194" s="16">
        <v>22886</v>
      </c>
      <c r="AF194" s="13">
        <v>0</v>
      </c>
      <c r="AG194" s="16">
        <v>583</v>
      </c>
      <c r="AH194" s="16">
        <v>9</v>
      </c>
      <c r="AI194" s="24">
        <v>1223</v>
      </c>
      <c r="AJ194" s="24">
        <v>863</v>
      </c>
      <c r="AK194" s="16">
        <v>170</v>
      </c>
      <c r="AL194" s="16">
        <v>2300</v>
      </c>
      <c r="AM194" s="16">
        <v>728</v>
      </c>
      <c r="AN194" s="16">
        <v>359</v>
      </c>
      <c r="AO194" s="16">
        <v>158</v>
      </c>
      <c r="AP194" s="13">
        <v>0</v>
      </c>
    </row>
    <row r="195" spans="1:42">
      <c r="A195" s="9" t="s">
        <v>555</v>
      </c>
      <c r="B195" s="18">
        <v>624</v>
      </c>
      <c r="C195" s="11">
        <v>22</v>
      </c>
      <c r="D195" s="11">
        <v>34</v>
      </c>
      <c r="E195" s="22">
        <f t="shared" si="14"/>
        <v>56</v>
      </c>
      <c r="F195" s="22">
        <v>4</v>
      </c>
      <c r="G195" s="22">
        <v>26</v>
      </c>
      <c r="H195" s="13">
        <f t="shared" ref="H195:Y195" si="18">H194*2</f>
        <v>0</v>
      </c>
      <c r="I195" s="16">
        <f t="shared" si="18"/>
        <v>1676</v>
      </c>
      <c r="J195" s="16">
        <f t="shared" si="18"/>
        <v>514</v>
      </c>
      <c r="K195" s="16">
        <f t="shared" si="18"/>
        <v>24</v>
      </c>
      <c r="L195" s="16">
        <f t="shared" si="18"/>
        <v>40</v>
      </c>
      <c r="M195" s="16">
        <f t="shared" si="18"/>
        <v>264</v>
      </c>
      <c r="N195" s="16">
        <f t="shared" si="18"/>
        <v>254</v>
      </c>
      <c r="O195" s="16">
        <f t="shared" si="18"/>
        <v>2254</v>
      </c>
      <c r="P195" s="10">
        <f t="shared" si="18"/>
        <v>1.8180000000000001</v>
      </c>
      <c r="Q195" s="10">
        <f t="shared" si="18"/>
        <v>3.2759999999999998</v>
      </c>
      <c r="R195" s="16">
        <f t="shared" si="18"/>
        <v>132</v>
      </c>
      <c r="S195" s="16">
        <f t="shared" si="18"/>
        <v>136</v>
      </c>
      <c r="T195" s="16">
        <f t="shared" si="18"/>
        <v>86</v>
      </c>
      <c r="U195" s="16">
        <f t="shared" si="18"/>
        <v>4</v>
      </c>
      <c r="V195" s="16">
        <f t="shared" si="18"/>
        <v>62</v>
      </c>
      <c r="W195" s="16">
        <f t="shared" si="18"/>
        <v>938</v>
      </c>
      <c r="X195" s="16">
        <f t="shared" si="18"/>
        <v>316</v>
      </c>
      <c r="Y195" s="16">
        <f t="shared" si="18"/>
        <v>14270</v>
      </c>
      <c r="Z195" s="16">
        <v>68</v>
      </c>
      <c r="AA195" s="16">
        <f t="shared" ref="AA195:AJ195" si="19">AA194*2</f>
        <v>578</v>
      </c>
      <c r="AB195" s="16">
        <f t="shared" si="19"/>
        <v>2</v>
      </c>
      <c r="AC195" s="16">
        <f t="shared" si="19"/>
        <v>4</v>
      </c>
      <c r="AD195" s="13">
        <f t="shared" si="19"/>
        <v>2</v>
      </c>
      <c r="AE195" s="16">
        <f t="shared" si="19"/>
        <v>45772</v>
      </c>
      <c r="AF195" s="13">
        <f t="shared" si="19"/>
        <v>0</v>
      </c>
      <c r="AG195" s="16">
        <f t="shared" si="19"/>
        <v>1166</v>
      </c>
      <c r="AH195" s="16">
        <f t="shared" si="19"/>
        <v>18</v>
      </c>
      <c r="AI195" s="24">
        <f t="shared" si="19"/>
        <v>2446</v>
      </c>
      <c r="AJ195" s="24">
        <f t="shared" si="19"/>
        <v>1726</v>
      </c>
      <c r="AK195" s="16">
        <v>340</v>
      </c>
      <c r="AL195" s="16">
        <v>4600</v>
      </c>
      <c r="AM195" s="16">
        <v>1456</v>
      </c>
      <c r="AN195" s="16">
        <v>718</v>
      </c>
      <c r="AO195" s="16">
        <v>316</v>
      </c>
      <c r="AP195" s="13">
        <v>0</v>
      </c>
    </row>
    <row r="196" spans="1:42" ht="14.3" customHeight="1">
      <c r="A196" s="9" t="s">
        <v>110</v>
      </c>
      <c r="B196" s="18">
        <v>207</v>
      </c>
      <c r="C196" s="11">
        <v>6</v>
      </c>
      <c r="D196" s="11">
        <v>10</v>
      </c>
      <c r="E196" s="22">
        <f t="shared" ref="E196:E199" si="20">C196+D196</f>
        <v>16</v>
      </c>
      <c r="F196" s="22">
        <v>0</v>
      </c>
      <c r="G196" s="22">
        <v>15</v>
      </c>
      <c r="H196" s="13">
        <v>0</v>
      </c>
      <c r="I196" s="16">
        <v>838</v>
      </c>
      <c r="J196" s="16">
        <v>257</v>
      </c>
      <c r="K196" s="16">
        <v>12</v>
      </c>
      <c r="L196" s="16">
        <v>20</v>
      </c>
      <c r="M196" s="16">
        <v>132</v>
      </c>
      <c r="N196" s="16">
        <v>127</v>
      </c>
      <c r="O196" s="16">
        <v>1127</v>
      </c>
      <c r="P196" s="10">
        <v>0.90900000000000003</v>
      </c>
      <c r="Q196" s="10">
        <v>1.6379999999999999</v>
      </c>
      <c r="R196" s="16">
        <v>66</v>
      </c>
      <c r="S196" s="16">
        <v>68</v>
      </c>
      <c r="T196" s="16">
        <v>43</v>
      </c>
      <c r="U196" s="16">
        <v>2</v>
      </c>
      <c r="V196" s="16">
        <v>31</v>
      </c>
      <c r="W196" s="16">
        <v>469</v>
      </c>
      <c r="X196" s="16">
        <v>158</v>
      </c>
      <c r="Y196" s="16">
        <v>7135</v>
      </c>
      <c r="Z196" s="16">
        <v>341</v>
      </c>
      <c r="AA196" s="16">
        <v>289</v>
      </c>
      <c r="AB196" s="16">
        <v>1</v>
      </c>
      <c r="AC196" s="16">
        <v>2</v>
      </c>
      <c r="AD196" s="13">
        <v>1</v>
      </c>
      <c r="AE196" s="16">
        <v>22886</v>
      </c>
      <c r="AF196" s="13">
        <v>0</v>
      </c>
      <c r="AG196" s="16">
        <v>583</v>
      </c>
      <c r="AH196" s="16">
        <v>9</v>
      </c>
      <c r="AI196" s="24">
        <v>1223</v>
      </c>
      <c r="AJ196" s="24">
        <v>863</v>
      </c>
      <c r="AK196" s="16">
        <v>170</v>
      </c>
      <c r="AL196" s="16">
        <v>2300</v>
      </c>
      <c r="AM196" s="16">
        <v>728</v>
      </c>
      <c r="AN196" s="16">
        <v>359</v>
      </c>
      <c r="AO196" s="16">
        <v>158</v>
      </c>
      <c r="AP196" s="13">
        <v>0</v>
      </c>
    </row>
    <row r="197" spans="1:42" ht="14.3" customHeight="1">
      <c r="A197" s="9" t="s">
        <v>143</v>
      </c>
      <c r="B197" s="18">
        <f>B196*2</f>
        <v>414</v>
      </c>
      <c r="C197" s="11">
        <f>C196*2</f>
        <v>12</v>
      </c>
      <c r="D197" s="11">
        <f>D196*2</f>
        <v>20</v>
      </c>
      <c r="E197" s="22">
        <f t="shared" si="20"/>
        <v>32</v>
      </c>
      <c r="F197" s="22">
        <f t="shared" ref="F197:G197" si="21">F196*2</f>
        <v>0</v>
      </c>
      <c r="G197" s="22">
        <f t="shared" si="21"/>
        <v>30</v>
      </c>
      <c r="H197" s="13">
        <f t="shared" ref="H197:Y197" si="22">H196*2</f>
        <v>0</v>
      </c>
      <c r="I197" s="16">
        <f t="shared" si="22"/>
        <v>1676</v>
      </c>
      <c r="J197" s="16">
        <f t="shared" si="22"/>
        <v>514</v>
      </c>
      <c r="K197" s="16">
        <f t="shared" si="22"/>
        <v>24</v>
      </c>
      <c r="L197" s="16">
        <f t="shared" si="22"/>
        <v>40</v>
      </c>
      <c r="M197" s="16">
        <f t="shared" si="22"/>
        <v>264</v>
      </c>
      <c r="N197" s="16">
        <f t="shared" si="22"/>
        <v>254</v>
      </c>
      <c r="O197" s="16">
        <f t="shared" si="22"/>
        <v>2254</v>
      </c>
      <c r="P197" s="10">
        <f t="shared" si="22"/>
        <v>1.8180000000000001</v>
      </c>
      <c r="Q197" s="10">
        <f t="shared" si="22"/>
        <v>3.2759999999999998</v>
      </c>
      <c r="R197" s="16">
        <f t="shared" si="22"/>
        <v>132</v>
      </c>
      <c r="S197" s="16">
        <f t="shared" si="22"/>
        <v>136</v>
      </c>
      <c r="T197" s="16">
        <f t="shared" si="22"/>
        <v>86</v>
      </c>
      <c r="U197" s="16">
        <f t="shared" si="22"/>
        <v>4</v>
      </c>
      <c r="V197" s="16">
        <f t="shared" si="22"/>
        <v>62</v>
      </c>
      <c r="W197" s="16">
        <f t="shared" si="22"/>
        <v>938</v>
      </c>
      <c r="X197" s="16">
        <f t="shared" si="22"/>
        <v>316</v>
      </c>
      <c r="Y197" s="16">
        <f t="shared" si="22"/>
        <v>14270</v>
      </c>
      <c r="Z197" s="16">
        <v>68</v>
      </c>
      <c r="AA197" s="16">
        <f t="shared" ref="AA197:AJ197" si="23">AA196*2</f>
        <v>578</v>
      </c>
      <c r="AB197" s="16">
        <f t="shared" si="23"/>
        <v>2</v>
      </c>
      <c r="AC197" s="16">
        <f t="shared" si="23"/>
        <v>4</v>
      </c>
      <c r="AD197" s="13">
        <f t="shared" si="23"/>
        <v>2</v>
      </c>
      <c r="AE197" s="16">
        <f t="shared" si="23"/>
        <v>45772</v>
      </c>
      <c r="AF197" s="13">
        <f t="shared" si="23"/>
        <v>0</v>
      </c>
      <c r="AG197" s="16">
        <f t="shared" si="23"/>
        <v>1166</v>
      </c>
      <c r="AH197" s="16">
        <f t="shared" si="23"/>
        <v>18</v>
      </c>
      <c r="AI197" s="24">
        <f t="shared" si="23"/>
        <v>2446</v>
      </c>
      <c r="AJ197" s="24">
        <f t="shared" si="23"/>
        <v>1726</v>
      </c>
      <c r="AK197" s="16">
        <v>340</v>
      </c>
      <c r="AL197" s="16">
        <v>4600</v>
      </c>
      <c r="AM197" s="16">
        <v>1456</v>
      </c>
      <c r="AN197" s="16">
        <v>718</v>
      </c>
      <c r="AO197" s="16">
        <v>316</v>
      </c>
      <c r="AP197" s="13">
        <v>0</v>
      </c>
    </row>
    <row r="198" spans="1:42" ht="14.3" customHeight="1">
      <c r="A198" s="9" t="s">
        <v>300</v>
      </c>
      <c r="B198" s="16">
        <v>61</v>
      </c>
      <c r="C198" s="10">
        <v>0.2</v>
      </c>
      <c r="D198" s="10">
        <v>1.2</v>
      </c>
      <c r="E198" s="23">
        <f t="shared" si="20"/>
        <v>1.4</v>
      </c>
      <c r="F198" s="13">
        <v>8</v>
      </c>
      <c r="G198" s="13">
        <v>3</v>
      </c>
      <c r="H198" s="13">
        <v>3</v>
      </c>
      <c r="I198" s="16">
        <v>856</v>
      </c>
      <c r="J198" s="16">
        <v>613</v>
      </c>
      <c r="K198" s="16">
        <v>46</v>
      </c>
      <c r="L198" s="16">
        <v>40</v>
      </c>
      <c r="M198" s="16">
        <v>77</v>
      </c>
      <c r="N198" s="16">
        <v>40</v>
      </c>
      <c r="O198" s="16">
        <v>1379</v>
      </c>
      <c r="P198" s="10">
        <v>2.9860000000000002</v>
      </c>
      <c r="Q198" s="10">
        <v>0.70299999999999996</v>
      </c>
      <c r="R198" s="16">
        <v>245</v>
      </c>
      <c r="S198" s="16">
        <v>211</v>
      </c>
      <c r="T198" s="16">
        <v>66</v>
      </c>
      <c r="U198" s="16">
        <v>4</v>
      </c>
      <c r="V198" s="16">
        <v>4686</v>
      </c>
      <c r="W198" s="16">
        <v>138</v>
      </c>
      <c r="X198" s="16">
        <v>214</v>
      </c>
      <c r="Y198" s="16">
        <v>5723</v>
      </c>
      <c r="Z198" s="16">
        <v>334</v>
      </c>
      <c r="AA198" s="16">
        <v>158</v>
      </c>
      <c r="AB198" s="16">
        <v>3</v>
      </c>
      <c r="AC198" s="16">
        <v>20</v>
      </c>
      <c r="AD198" s="13">
        <v>0</v>
      </c>
      <c r="AE198" s="16">
        <v>13027</v>
      </c>
      <c r="AF198" s="13">
        <v>0</v>
      </c>
      <c r="AG198" s="16">
        <v>3250</v>
      </c>
      <c r="AH198" s="16">
        <v>68</v>
      </c>
      <c r="AI198" s="24">
        <v>137</v>
      </c>
      <c r="AJ198" s="24">
        <v>132</v>
      </c>
      <c r="AK198" s="16">
        <v>32</v>
      </c>
      <c r="AL198" s="16">
        <v>734</v>
      </c>
      <c r="AM198" s="16">
        <v>104</v>
      </c>
      <c r="AN198" s="16">
        <v>33</v>
      </c>
      <c r="AO198" s="16">
        <v>29</v>
      </c>
      <c r="AP198" s="13">
        <v>0.7</v>
      </c>
    </row>
    <row r="199" spans="1:42" ht="14.3" customHeight="1">
      <c r="A199" s="9" t="s">
        <v>528</v>
      </c>
      <c r="B199" s="16">
        <v>37</v>
      </c>
      <c r="C199" s="10">
        <v>0.1</v>
      </c>
      <c r="D199" s="10">
        <v>0.4</v>
      </c>
      <c r="E199" s="23">
        <f t="shared" si="20"/>
        <v>0.5</v>
      </c>
      <c r="F199" s="13">
        <v>3.6</v>
      </c>
      <c r="G199" s="13">
        <v>0.6</v>
      </c>
      <c r="H199" s="13">
        <v>0.1</v>
      </c>
      <c r="I199" s="16">
        <v>2</v>
      </c>
      <c r="J199" s="16">
        <v>138</v>
      </c>
      <c r="K199" s="16">
        <v>11</v>
      </c>
      <c r="L199" s="16">
        <v>20</v>
      </c>
      <c r="M199" s="16">
        <v>11</v>
      </c>
      <c r="N199" s="16">
        <v>11</v>
      </c>
      <c r="O199" s="16">
        <v>4</v>
      </c>
      <c r="P199" s="10">
        <v>0.3</v>
      </c>
      <c r="Q199" s="10">
        <v>0.1</v>
      </c>
      <c r="R199" s="16">
        <v>100</v>
      </c>
      <c r="S199" s="16">
        <v>0</v>
      </c>
      <c r="T199" s="16">
        <v>10</v>
      </c>
      <c r="U199" s="16">
        <v>2</v>
      </c>
      <c r="V199" s="16">
        <v>14</v>
      </c>
      <c r="W199" s="16">
        <v>40</v>
      </c>
      <c r="X199" s="16">
        <v>10</v>
      </c>
      <c r="Y199" s="16">
        <v>292</v>
      </c>
      <c r="Z199" s="16">
        <v>191</v>
      </c>
      <c r="AA199" s="16">
        <v>50</v>
      </c>
      <c r="AB199" s="16">
        <v>0</v>
      </c>
      <c r="AC199" s="16">
        <v>3</v>
      </c>
      <c r="AD199" s="13">
        <v>0</v>
      </c>
      <c r="AE199" s="16">
        <v>53000</v>
      </c>
      <c r="AF199" s="13">
        <v>0</v>
      </c>
      <c r="AG199" s="16">
        <v>350</v>
      </c>
      <c r="AH199" s="16">
        <v>2</v>
      </c>
      <c r="AI199" s="25">
        <v>28</v>
      </c>
      <c r="AJ199" s="25">
        <v>33</v>
      </c>
      <c r="AK199" s="16">
        <v>7</v>
      </c>
      <c r="AL199" s="16">
        <v>64</v>
      </c>
      <c r="AM199" s="16">
        <v>54</v>
      </c>
      <c r="AN199" s="16">
        <v>8</v>
      </c>
      <c r="AO199" s="16">
        <v>3</v>
      </c>
      <c r="AP199" s="13">
        <v>0.3</v>
      </c>
    </row>
    <row r="200" spans="1:42" ht="14.3" customHeight="1">
      <c r="A200" s="9" t="s">
        <v>155</v>
      </c>
      <c r="E200" s="23"/>
      <c r="AK200" s="16"/>
      <c r="AL200" s="16"/>
      <c r="AM200" s="16"/>
      <c r="AN200" s="16"/>
      <c r="AO200" s="16"/>
    </row>
    <row r="201" spans="1:42">
      <c r="A201" s="9" t="s">
        <v>155</v>
      </c>
      <c r="E201" s="23"/>
      <c r="H201" s="23"/>
      <c r="I201" s="20"/>
      <c r="J201" s="20"/>
      <c r="K201" s="20"/>
      <c r="L201" s="20"/>
      <c r="M201" s="20"/>
      <c r="N201" s="20"/>
      <c r="O201" s="20"/>
      <c r="P201" s="19"/>
      <c r="Q201" s="19"/>
      <c r="R201" s="20"/>
      <c r="S201" s="20"/>
      <c r="T201" s="20"/>
      <c r="U201" s="20"/>
      <c r="V201" s="20"/>
      <c r="W201" s="20"/>
      <c r="X201" s="20"/>
      <c r="Y201" s="20"/>
      <c r="Z201" s="20"/>
      <c r="AA201" s="20"/>
      <c r="AB201" s="20"/>
      <c r="AC201" s="20"/>
      <c r="AD201" s="23"/>
      <c r="AE201" s="20"/>
      <c r="AF201" s="23"/>
      <c r="AG201" s="20"/>
      <c r="AH201" s="20"/>
      <c r="AK201" s="16"/>
      <c r="AL201" s="16"/>
      <c r="AM201" s="16"/>
      <c r="AN201" s="16"/>
      <c r="AO201" s="16"/>
    </row>
    <row r="202" spans="1:42">
      <c r="A202" s="9" t="s">
        <v>155</v>
      </c>
      <c r="E202" s="23"/>
      <c r="AK202" s="16"/>
      <c r="AL202" s="16"/>
      <c r="AM202" s="16"/>
      <c r="AN202" s="16"/>
      <c r="AO202" s="16"/>
    </row>
    <row r="203" spans="1:42">
      <c r="A203" s="9" t="s">
        <v>155</v>
      </c>
      <c r="E203" s="23"/>
    </row>
    <row r="204" spans="1:42">
      <c r="A204" s="9" t="s">
        <v>155</v>
      </c>
      <c r="E204" s="23"/>
    </row>
    <row r="205" spans="1:42">
      <c r="A205" s="9" t="s">
        <v>155</v>
      </c>
      <c r="E205" s="23"/>
    </row>
    <row r="206" spans="1:42">
      <c r="A206" s="9" t="s">
        <v>155</v>
      </c>
      <c r="E206" s="23"/>
    </row>
    <row r="207" spans="1:42">
      <c r="A207" s="9" t="s">
        <v>155</v>
      </c>
      <c r="E207" s="23"/>
    </row>
    <row r="208" spans="1:42">
      <c r="A208" s="9" t="s">
        <v>155</v>
      </c>
    </row>
    <row r="209" spans="1:42">
      <c r="A209" s="9" t="s">
        <v>166</v>
      </c>
      <c r="B209" s="16">
        <f>SUBTOTAL(9,B3:B198)</f>
        <v>29695.100000000002</v>
      </c>
      <c r="C209" s="16">
        <f t="shared" ref="C209:AP209" si="24">SUBTOTAL(9,C3:C198)</f>
        <v>561.49750000000017</v>
      </c>
      <c r="D209" s="16">
        <f t="shared" si="24"/>
        <v>1181.8825000000002</v>
      </c>
      <c r="E209" s="16">
        <f t="shared" si="24"/>
        <v>1743.3800000000003</v>
      </c>
      <c r="F209" s="16">
        <f t="shared" si="24"/>
        <v>1500.6400000000003</v>
      </c>
      <c r="G209" s="16">
        <f t="shared" si="24"/>
        <v>1694.7649999999999</v>
      </c>
      <c r="H209" s="16">
        <f t="shared" si="24"/>
        <v>300.82000000000005</v>
      </c>
      <c r="I209" s="16">
        <f t="shared" si="24"/>
        <v>52563.231273408237</v>
      </c>
      <c r="J209" s="16">
        <f t="shared" si="24"/>
        <v>39873.041292134832</v>
      </c>
      <c r="K209" s="16">
        <f t="shared" si="24"/>
        <v>7433.2059550561798</v>
      </c>
      <c r="L209" s="16">
        <f t="shared" si="24"/>
        <v>4908.9554868913856</v>
      </c>
      <c r="M209" s="16">
        <f t="shared" si="24"/>
        <v>21487.056985018724</v>
      </c>
      <c r="N209" s="16">
        <f t="shared" si="24"/>
        <v>15442.109644194759</v>
      </c>
      <c r="O209" s="16">
        <f t="shared" si="24"/>
        <v>77250.905018726597</v>
      </c>
      <c r="P209" s="16">
        <f t="shared" si="24"/>
        <v>200.73208127340837</v>
      </c>
      <c r="Q209" s="16">
        <f t="shared" si="24"/>
        <v>312.36615430711595</v>
      </c>
      <c r="R209" s="16">
        <f t="shared" si="24"/>
        <v>27571.001887640454</v>
      </c>
      <c r="S209" s="16">
        <f t="shared" si="24"/>
        <v>40393.144573033715</v>
      </c>
      <c r="T209" s="16">
        <f t="shared" si="24"/>
        <v>9417.3708277153582</v>
      </c>
      <c r="U209" s="16">
        <f t="shared" si="24"/>
        <v>1677.9848689138576</v>
      </c>
      <c r="V209" s="16">
        <f t="shared" si="24"/>
        <v>98114.127996254669</v>
      </c>
      <c r="W209" s="16">
        <f t="shared" si="24"/>
        <v>27766.900374531837</v>
      </c>
      <c r="X209" s="16">
        <f t="shared" si="24"/>
        <v>20234.080992509364</v>
      </c>
      <c r="Y209" s="16">
        <f t="shared" si="24"/>
        <v>905142.79391385755</v>
      </c>
      <c r="Z209" s="16">
        <f t="shared" si="24"/>
        <v>72570.044288389516</v>
      </c>
      <c r="AA209" s="16">
        <f t="shared" si="24"/>
        <v>32884.185674157299</v>
      </c>
      <c r="AB209" s="16">
        <f t="shared" si="24"/>
        <v>703.16953183520593</v>
      </c>
      <c r="AC209" s="16">
        <f t="shared" si="24"/>
        <v>2733.5203183520603</v>
      </c>
      <c r="AD209" s="16">
        <f t="shared" si="24"/>
        <v>184.403063670412</v>
      </c>
      <c r="AE209" s="16">
        <f t="shared" si="24"/>
        <v>2050694.1765917602</v>
      </c>
      <c r="AF209" s="16">
        <f t="shared" si="24"/>
        <v>273.62359550561797</v>
      </c>
      <c r="AG209" s="16">
        <f t="shared" si="24"/>
        <v>489438.85365168535</v>
      </c>
      <c r="AH209" s="16">
        <f t="shared" si="24"/>
        <v>2977.6495318352058</v>
      </c>
      <c r="AI209" s="16">
        <f t="shared" si="24"/>
        <v>121775.88108614233</v>
      </c>
      <c r="AJ209" s="16">
        <f t="shared" si="24"/>
        <v>99692.952209737821</v>
      </c>
      <c r="AK209" s="16">
        <f t="shared" si="24"/>
        <v>19984.422696629215</v>
      </c>
      <c r="AL209" s="16">
        <f t="shared" si="24"/>
        <v>259214.94797752806</v>
      </c>
      <c r="AM209" s="16">
        <f t="shared" si="24"/>
        <v>73739.800636704123</v>
      </c>
      <c r="AN209" s="16">
        <f t="shared" si="24"/>
        <v>38715.157752808991</v>
      </c>
      <c r="AO209" s="16">
        <f t="shared" si="24"/>
        <v>18634.028277153557</v>
      </c>
      <c r="AP209" s="16">
        <f t="shared" si="24"/>
        <v>125.18499999999997</v>
      </c>
    </row>
    <row r="210" spans="1:42">
      <c r="A210" s="15" t="s">
        <v>136</v>
      </c>
      <c r="B210" s="26">
        <v>2500</v>
      </c>
      <c r="C210" s="14">
        <v>43</v>
      </c>
      <c r="D210" s="14">
        <v>127</v>
      </c>
      <c r="E210" s="28">
        <v>170</v>
      </c>
      <c r="F210" s="28">
        <v>40</v>
      </c>
      <c r="G210" s="28">
        <v>185</v>
      </c>
    </row>
    <row r="212" spans="1:42">
      <c r="B212" s="16">
        <f>SUM(B200:B209)</f>
        <v>29695.100000000002</v>
      </c>
      <c r="C212" s="13">
        <f t="shared" ref="C212:AP212" si="25">SUM(C200:C209)</f>
        <v>561.49750000000017</v>
      </c>
      <c r="D212" s="13">
        <f t="shared" si="25"/>
        <v>1181.8825000000002</v>
      </c>
      <c r="E212" s="32">
        <f t="shared" si="25"/>
        <v>1743.3800000000003</v>
      </c>
      <c r="F212" s="32">
        <f t="shared" si="25"/>
        <v>1500.6400000000003</v>
      </c>
      <c r="G212" s="32">
        <f t="shared" si="25"/>
        <v>1694.7649999999999</v>
      </c>
      <c r="H212" s="13">
        <f t="shared" si="25"/>
        <v>300.82000000000005</v>
      </c>
      <c r="I212" s="16">
        <f t="shared" si="25"/>
        <v>52563.231273408237</v>
      </c>
      <c r="J212" s="16">
        <f t="shared" si="25"/>
        <v>39873.041292134832</v>
      </c>
      <c r="K212" s="16">
        <f t="shared" si="25"/>
        <v>7433.2059550561798</v>
      </c>
      <c r="L212" s="16">
        <f t="shared" si="25"/>
        <v>4908.9554868913856</v>
      </c>
      <c r="M212" s="16">
        <f t="shared" si="25"/>
        <v>21487.056985018724</v>
      </c>
      <c r="N212" s="16">
        <f t="shared" si="25"/>
        <v>15442.109644194759</v>
      </c>
      <c r="O212" s="16">
        <f t="shared" si="25"/>
        <v>77250.905018726597</v>
      </c>
      <c r="P212" s="10">
        <f t="shared" si="25"/>
        <v>200.73208127340837</v>
      </c>
      <c r="Q212" s="10">
        <f t="shared" si="25"/>
        <v>312.36615430711595</v>
      </c>
      <c r="R212" s="16">
        <f t="shared" si="25"/>
        <v>27571.001887640454</v>
      </c>
      <c r="S212" s="16">
        <f t="shared" si="25"/>
        <v>40393.144573033715</v>
      </c>
      <c r="T212" s="16">
        <f t="shared" si="25"/>
        <v>9417.3708277153582</v>
      </c>
      <c r="U212" s="16">
        <f t="shared" si="25"/>
        <v>1677.9848689138576</v>
      </c>
      <c r="V212" s="16">
        <f t="shared" si="25"/>
        <v>98114.127996254669</v>
      </c>
      <c r="W212" s="16">
        <f t="shared" si="25"/>
        <v>27766.900374531837</v>
      </c>
      <c r="X212" s="16">
        <f t="shared" si="25"/>
        <v>20234.080992509364</v>
      </c>
      <c r="Y212" s="16">
        <f t="shared" si="25"/>
        <v>905142.79391385755</v>
      </c>
      <c r="Z212" s="16">
        <f t="shared" si="25"/>
        <v>72570.044288389516</v>
      </c>
      <c r="AA212" s="16">
        <f t="shared" si="25"/>
        <v>32884.185674157299</v>
      </c>
      <c r="AB212" s="16">
        <f t="shared" si="25"/>
        <v>703.16953183520593</v>
      </c>
      <c r="AC212" s="16">
        <f t="shared" si="25"/>
        <v>2733.5203183520603</v>
      </c>
      <c r="AD212" s="13">
        <f t="shared" si="25"/>
        <v>184.403063670412</v>
      </c>
      <c r="AE212" s="16">
        <f t="shared" si="25"/>
        <v>2050694.1765917602</v>
      </c>
      <c r="AF212" s="13">
        <f t="shared" si="25"/>
        <v>273.62359550561797</v>
      </c>
      <c r="AG212" s="16">
        <f t="shared" si="25"/>
        <v>489438.85365168535</v>
      </c>
      <c r="AH212" s="16">
        <f t="shared" si="25"/>
        <v>2977.6495318352058</v>
      </c>
      <c r="AI212" s="16">
        <f t="shared" si="25"/>
        <v>121775.88108614233</v>
      </c>
      <c r="AJ212" s="16">
        <f t="shared" si="25"/>
        <v>99692.952209737821</v>
      </c>
      <c r="AK212" s="16">
        <f t="shared" si="25"/>
        <v>19984.422696629215</v>
      </c>
      <c r="AL212" s="16">
        <f t="shared" si="25"/>
        <v>259214.94797752806</v>
      </c>
      <c r="AM212" s="16">
        <f t="shared" si="25"/>
        <v>73739.800636704123</v>
      </c>
      <c r="AN212" s="16">
        <f t="shared" si="25"/>
        <v>38715.157752808991</v>
      </c>
      <c r="AO212" s="16">
        <f t="shared" si="25"/>
        <v>18634.028277153557</v>
      </c>
      <c r="AP212" s="13">
        <f t="shared" si="25"/>
        <v>125.18499999999997</v>
      </c>
    </row>
    <row r="652" spans="2:2">
      <c r="B652" s="27">
        <f>SUBTOTAL(9,B45:B651)</f>
        <v>56931.100000000006</v>
      </c>
    </row>
  </sheetData>
  <autoFilter ref="A2:AP210">
    <filterColumn colId="0"/>
    <filterColumn colId="1"/>
    <filterColumn colId="4"/>
    <filterColumn colId="5"/>
    <filterColumn colId="6"/>
    <filterColumn colId="10"/>
    <filterColumn colId="36"/>
    <filterColumn colId="37"/>
    <filterColumn colId="38"/>
    <filterColumn colId="39"/>
    <filterColumn colId="40"/>
  </autoFilter>
  <pageMargins left="0.7" right="0.7" top="0.78740157499999996" bottom="0.78740157499999996"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sheetPr>
    <tabColor rgb="FFFFFF00"/>
  </sheetPr>
  <dimension ref="A1:AU652"/>
  <sheetViews>
    <sheetView tabSelected="1" workbookViewId="0">
      <pane xSplit="1" ySplit="2" topLeftCell="B3" activePane="bottomRight" state="frozen"/>
      <selection pane="topRight" activeCell="B1" sqref="B1"/>
      <selection pane="bottomLeft" activeCell="A3" sqref="A3"/>
      <selection pane="bottomRight" activeCell="AI200" sqref="AI200:AJ203"/>
    </sheetView>
  </sheetViews>
  <sheetFormatPr baseColWidth="10" defaultRowHeight="14.3"/>
  <cols>
    <col min="1" max="1" width="45" bestFit="1" customWidth="1"/>
    <col min="2" max="2" width="7.85546875" style="16" bestFit="1" customWidth="1"/>
    <col min="3" max="3" width="8.5703125" style="10" bestFit="1" customWidth="1"/>
    <col min="4" max="4" width="8.85546875" style="10" bestFit="1" customWidth="1"/>
    <col min="5" max="5" width="8.85546875" style="13" customWidth="1"/>
    <col min="6" max="6" width="11.5703125" style="13" bestFit="1" customWidth="1"/>
    <col min="7" max="7" width="8.85546875" style="13" bestFit="1" customWidth="1"/>
    <col min="8" max="8" width="9.140625" style="13" bestFit="1" customWidth="1"/>
    <col min="9" max="9" width="8.28515625" style="16" bestFit="1" customWidth="1"/>
    <col min="10" max="10" width="8.5703125" style="16" bestFit="1" customWidth="1"/>
    <col min="11" max="11" width="8" style="16" bestFit="1" customWidth="1"/>
    <col min="12" max="12" width="8.5703125" style="16" bestFit="1" customWidth="1"/>
    <col min="13" max="13" width="9.42578125" style="16" bestFit="1" customWidth="1"/>
    <col min="14" max="14" width="9.140625" style="16" bestFit="1" customWidth="1"/>
    <col min="15" max="15" width="7.5703125" style="16" bestFit="1" customWidth="1"/>
    <col min="16" max="16" width="8.5703125" style="10" customWidth="1"/>
    <col min="17" max="17" width="6.28515625" style="10" customWidth="1"/>
    <col min="18" max="18" width="8.140625" style="16" bestFit="1" customWidth="1"/>
    <col min="19" max="19" width="10.140625" style="16" customWidth="1"/>
    <col min="20" max="20" width="8.5703125" style="16" customWidth="1"/>
    <col min="21" max="21" width="8" style="16" customWidth="1"/>
    <col min="22" max="22" width="6" style="16" customWidth="1"/>
    <col min="23" max="23" width="6.140625" style="16" customWidth="1"/>
    <col min="24" max="24" width="6.5703125" style="16" customWidth="1"/>
    <col min="25" max="25" width="8" style="16" customWidth="1"/>
    <col min="26" max="26" width="7" style="16" customWidth="1"/>
    <col min="27" max="27" width="6.28515625" style="16" customWidth="1"/>
    <col min="28" max="28" width="6.42578125" style="16" customWidth="1"/>
    <col min="29" max="29" width="6.85546875" style="16" customWidth="1"/>
    <col min="30" max="30" width="7.140625" style="13" customWidth="1"/>
    <col min="31" max="31" width="7.5703125" style="16" customWidth="1"/>
    <col min="32" max="32" width="7.140625" style="13" bestFit="1" customWidth="1"/>
    <col min="33" max="33" width="7.42578125" style="16" customWidth="1"/>
    <col min="34" max="34" width="6.28515625" style="16" customWidth="1"/>
    <col min="35" max="35" width="8.85546875" style="16" customWidth="1"/>
    <col min="36" max="36" width="10.5703125" style="16" customWidth="1"/>
    <col min="37" max="37" width="7.5703125" bestFit="1" customWidth="1"/>
    <col min="38" max="38" width="9.140625" bestFit="1" customWidth="1"/>
    <col min="39" max="39" width="6.42578125" bestFit="1" customWidth="1"/>
    <col min="40" max="40" width="8.140625" customWidth="1"/>
    <col min="41" max="41" width="8.42578125" customWidth="1"/>
    <col min="42" max="42" width="7.28515625" style="13" customWidth="1"/>
  </cols>
  <sheetData>
    <row r="1" spans="1:47">
      <c r="B1" s="16" t="s">
        <v>2</v>
      </c>
      <c r="C1" s="10" t="s">
        <v>3</v>
      </c>
      <c r="D1" s="10" t="s">
        <v>3</v>
      </c>
      <c r="E1" s="13" t="s">
        <v>3</v>
      </c>
      <c r="F1" s="13" t="s">
        <v>3</v>
      </c>
      <c r="G1" s="13" t="s">
        <v>3</v>
      </c>
      <c r="H1" s="13" t="s">
        <v>3</v>
      </c>
      <c r="I1" s="16" t="s">
        <v>8</v>
      </c>
      <c r="J1" s="16" t="s">
        <v>8</v>
      </c>
      <c r="K1" s="16" t="s">
        <v>8</v>
      </c>
      <c r="L1" s="16" t="s">
        <v>8</v>
      </c>
      <c r="M1" s="16" t="s">
        <v>8</v>
      </c>
      <c r="N1" s="16" t="s">
        <v>8</v>
      </c>
      <c r="O1" s="16" t="s">
        <v>8</v>
      </c>
      <c r="P1" s="10" t="s">
        <v>8</v>
      </c>
      <c r="Q1" s="10" t="s">
        <v>8</v>
      </c>
      <c r="R1" s="17" t="s">
        <v>14</v>
      </c>
      <c r="S1" s="17" t="s">
        <v>14</v>
      </c>
      <c r="T1" s="17" t="s">
        <v>14</v>
      </c>
      <c r="U1" s="17" t="s">
        <v>14</v>
      </c>
      <c r="V1" s="17" t="s">
        <v>14</v>
      </c>
      <c r="W1" s="17" t="s">
        <v>14</v>
      </c>
      <c r="X1" s="17" t="s">
        <v>14</v>
      </c>
      <c r="Y1" s="17" t="s">
        <v>14</v>
      </c>
      <c r="Z1" s="17" t="s">
        <v>14</v>
      </c>
      <c r="AA1" s="17" t="s">
        <v>14</v>
      </c>
      <c r="AB1" s="17" t="s">
        <v>14</v>
      </c>
      <c r="AC1" s="17" t="s">
        <v>14</v>
      </c>
      <c r="AD1" s="21" t="s">
        <v>14</v>
      </c>
      <c r="AE1" s="17" t="s">
        <v>14</v>
      </c>
      <c r="AF1" s="21" t="s">
        <v>14</v>
      </c>
      <c r="AG1" s="17" t="s">
        <v>14</v>
      </c>
      <c r="AH1" s="17" t="s">
        <v>14</v>
      </c>
      <c r="AI1" s="16" t="s">
        <v>8</v>
      </c>
      <c r="AJ1" s="16" t="s">
        <v>8</v>
      </c>
      <c r="AK1" s="16" t="s">
        <v>8</v>
      </c>
      <c r="AL1" s="16" t="s">
        <v>8</v>
      </c>
      <c r="AM1" s="16" t="s">
        <v>8</v>
      </c>
      <c r="AN1" s="16" t="s">
        <v>8</v>
      </c>
      <c r="AO1" s="16" t="s">
        <v>8</v>
      </c>
      <c r="AU1" s="12">
        <f>SUBTOTAL(9,B45:B651)</f>
        <v>56663.100000000006</v>
      </c>
    </row>
    <row r="2" spans="1:47" ht="14.3" customHeight="1">
      <c r="A2" t="s">
        <v>129</v>
      </c>
      <c r="B2" s="61" t="s">
        <v>1</v>
      </c>
      <c r="C2" s="31" t="s">
        <v>105</v>
      </c>
      <c r="D2" s="31" t="s">
        <v>106</v>
      </c>
      <c r="E2" s="62" t="s">
        <v>105</v>
      </c>
      <c r="F2" s="62" t="s">
        <v>109</v>
      </c>
      <c r="G2" s="62" t="s">
        <v>97</v>
      </c>
      <c r="H2" s="29" t="s">
        <v>102</v>
      </c>
      <c r="I2" s="30" t="s">
        <v>5</v>
      </c>
      <c r="J2" s="30" t="s">
        <v>16</v>
      </c>
      <c r="K2" s="30" t="s">
        <v>149</v>
      </c>
      <c r="L2" s="61" t="s">
        <v>148</v>
      </c>
      <c r="M2" s="16" t="s">
        <v>22</v>
      </c>
      <c r="N2" s="16" t="s">
        <v>23</v>
      </c>
      <c r="O2" s="16" t="s">
        <v>24</v>
      </c>
      <c r="P2" s="63" t="s">
        <v>6</v>
      </c>
      <c r="Q2" s="31" t="s">
        <v>7</v>
      </c>
      <c r="R2" s="30" t="s">
        <v>95</v>
      </c>
      <c r="S2" s="30" t="s">
        <v>25</v>
      </c>
      <c r="T2" s="30" t="s">
        <v>96</v>
      </c>
      <c r="U2" s="30" t="s">
        <v>26</v>
      </c>
      <c r="V2" s="61" t="s">
        <v>124</v>
      </c>
      <c r="W2" s="30" t="s">
        <v>9</v>
      </c>
      <c r="X2" s="30" t="s">
        <v>10</v>
      </c>
      <c r="Y2" s="30" t="s">
        <v>125</v>
      </c>
      <c r="Z2" s="30" t="s">
        <v>92</v>
      </c>
      <c r="AA2" s="30" t="s">
        <v>11</v>
      </c>
      <c r="AB2" s="30" t="s">
        <v>93</v>
      </c>
      <c r="AC2" s="30" t="s">
        <v>94</v>
      </c>
      <c r="AD2" s="29" t="s">
        <v>12</v>
      </c>
      <c r="AE2" s="61" t="s">
        <v>13</v>
      </c>
      <c r="AF2" s="62" t="s">
        <v>98</v>
      </c>
      <c r="AG2" s="61" t="s">
        <v>123</v>
      </c>
      <c r="AH2" s="61" t="s">
        <v>99</v>
      </c>
      <c r="AI2" s="30" t="s">
        <v>100</v>
      </c>
      <c r="AJ2" s="30" t="s">
        <v>28</v>
      </c>
      <c r="AK2" t="s">
        <v>303</v>
      </c>
      <c r="AL2" t="s">
        <v>301</v>
      </c>
      <c r="AM2" t="s">
        <v>302</v>
      </c>
      <c r="AN2" t="s">
        <v>355</v>
      </c>
      <c r="AO2" t="s">
        <v>356</v>
      </c>
      <c r="AP2" s="29" t="s">
        <v>146</v>
      </c>
    </row>
    <row r="3" spans="1:47" ht="14.3" customHeight="1">
      <c r="A3" s="9" t="s">
        <v>327</v>
      </c>
      <c r="B3" s="18">
        <v>372</v>
      </c>
      <c r="C3" s="10">
        <v>0</v>
      </c>
      <c r="D3" s="10">
        <v>0.5</v>
      </c>
      <c r="E3" s="23">
        <f t="shared" ref="E3" si="0">C3+D3</f>
        <v>0.5</v>
      </c>
      <c r="F3" s="22">
        <v>90.4</v>
      </c>
      <c r="G3" s="22">
        <v>1.6950000000000001</v>
      </c>
      <c r="H3" s="13">
        <v>4</v>
      </c>
      <c r="I3" s="16">
        <v>6</v>
      </c>
      <c r="J3" s="16">
        <v>446</v>
      </c>
      <c r="K3" s="16">
        <v>62</v>
      </c>
      <c r="L3" s="16">
        <v>57</v>
      </c>
      <c r="M3" s="16">
        <v>28</v>
      </c>
      <c r="N3" s="16">
        <v>11</v>
      </c>
      <c r="O3" s="16">
        <v>124</v>
      </c>
      <c r="P3" s="10">
        <v>1.39</v>
      </c>
      <c r="Q3" s="10">
        <v>1.006</v>
      </c>
      <c r="R3" s="16">
        <v>328</v>
      </c>
      <c r="S3" s="16">
        <v>350</v>
      </c>
      <c r="T3" s="16">
        <v>57</v>
      </c>
      <c r="U3" s="16">
        <v>12</v>
      </c>
      <c r="V3" s="16">
        <v>215</v>
      </c>
      <c r="W3" s="16">
        <v>192</v>
      </c>
      <c r="X3" s="16">
        <v>73</v>
      </c>
      <c r="Y3" s="16">
        <v>1345</v>
      </c>
      <c r="Z3" s="16">
        <v>435</v>
      </c>
      <c r="AA3" s="16">
        <v>181</v>
      </c>
      <c r="AB3" s="16">
        <v>0</v>
      </c>
      <c r="AC3" s="16">
        <v>6</v>
      </c>
      <c r="AD3" s="13">
        <v>0</v>
      </c>
      <c r="AE3" s="16">
        <v>33538</v>
      </c>
      <c r="AF3" s="13">
        <v>0</v>
      </c>
      <c r="AG3" s="16">
        <v>644</v>
      </c>
      <c r="AH3" s="16">
        <v>34</v>
      </c>
      <c r="AI3" s="24">
        <v>90</v>
      </c>
      <c r="AJ3" s="24">
        <v>68</v>
      </c>
      <c r="AK3" s="16">
        <v>6</v>
      </c>
      <c r="AL3" s="16">
        <v>158</v>
      </c>
      <c r="AM3" s="16">
        <v>62</v>
      </c>
      <c r="AN3" s="16">
        <v>40</v>
      </c>
      <c r="AO3" s="16">
        <v>17</v>
      </c>
      <c r="AP3" s="13">
        <v>9.8000000000000007</v>
      </c>
    </row>
    <row r="4" spans="1:47" ht="14.3" customHeight="1">
      <c r="A4" s="9" t="s">
        <v>304</v>
      </c>
      <c r="B4" s="16">
        <v>57</v>
      </c>
      <c r="C4" s="10">
        <v>0.1</v>
      </c>
      <c r="D4" s="10">
        <v>0.3</v>
      </c>
      <c r="E4" s="23">
        <f t="shared" ref="E4:E27" si="1">C4+D4</f>
        <v>0.4</v>
      </c>
      <c r="F4" s="13">
        <v>13</v>
      </c>
      <c r="G4" s="13">
        <v>0</v>
      </c>
      <c r="H4" s="13">
        <v>2</v>
      </c>
      <c r="I4" s="16">
        <v>3</v>
      </c>
      <c r="J4" s="16">
        <v>158</v>
      </c>
      <c r="K4" s="16">
        <v>8</v>
      </c>
      <c r="L4" s="16">
        <v>7</v>
      </c>
      <c r="M4" s="16">
        <v>12</v>
      </c>
      <c r="N4" s="16">
        <v>7</v>
      </c>
      <c r="O4" s="16">
        <v>2</v>
      </c>
      <c r="P4" s="10">
        <v>0.52800000000000002</v>
      </c>
      <c r="Q4" s="10">
        <v>0.13200000000000001</v>
      </c>
      <c r="R4" s="16">
        <v>110</v>
      </c>
      <c r="S4" s="16">
        <v>72</v>
      </c>
      <c r="T4" s="16">
        <v>8</v>
      </c>
      <c r="U4" s="16">
        <v>2</v>
      </c>
      <c r="V4" s="16">
        <v>59</v>
      </c>
      <c r="W4" s="16">
        <v>33</v>
      </c>
      <c r="X4" s="16">
        <v>33</v>
      </c>
      <c r="Y4" s="16">
        <v>476</v>
      </c>
      <c r="Z4" s="16">
        <v>110</v>
      </c>
      <c r="AA4" s="16">
        <v>55</v>
      </c>
      <c r="AB4" s="16">
        <v>1</v>
      </c>
      <c r="AC4" s="16">
        <v>8</v>
      </c>
      <c r="AD4" s="13">
        <v>0</v>
      </c>
      <c r="AE4" s="16">
        <v>13200</v>
      </c>
      <c r="AF4" s="13">
        <v>0</v>
      </c>
      <c r="AG4" s="16">
        <v>1078</v>
      </c>
      <c r="AH4" s="16">
        <v>4</v>
      </c>
      <c r="AI4" s="24">
        <v>17</v>
      </c>
      <c r="AJ4" s="24">
        <v>9</v>
      </c>
      <c r="AK4" s="16">
        <v>1</v>
      </c>
      <c r="AL4" s="16">
        <v>28</v>
      </c>
      <c r="AM4" s="16">
        <v>10</v>
      </c>
      <c r="AN4" s="16">
        <v>3</v>
      </c>
      <c r="AO4" s="16">
        <v>2</v>
      </c>
      <c r="AP4" s="13">
        <v>1</v>
      </c>
    </row>
    <row r="5" spans="1:47" ht="14.3" customHeight="1">
      <c r="A5" s="9" t="s">
        <v>305</v>
      </c>
      <c r="B5" s="16">
        <v>70</v>
      </c>
      <c r="C5" s="10">
        <v>0.1</v>
      </c>
      <c r="D5" s="10">
        <v>0.4</v>
      </c>
      <c r="E5" s="23">
        <f t="shared" si="1"/>
        <v>0.5</v>
      </c>
      <c r="F5" s="13">
        <v>15</v>
      </c>
      <c r="G5" s="13">
        <v>0</v>
      </c>
      <c r="H5" s="13">
        <v>3</v>
      </c>
      <c r="I5" s="16">
        <v>4</v>
      </c>
      <c r="J5" s="16">
        <v>194</v>
      </c>
      <c r="K5" s="16">
        <v>9</v>
      </c>
      <c r="L5" s="16">
        <v>8</v>
      </c>
      <c r="M5" s="16">
        <v>15</v>
      </c>
      <c r="N5" s="16">
        <v>8</v>
      </c>
      <c r="O5" s="16">
        <v>3</v>
      </c>
      <c r="P5" s="10">
        <v>0.64800000000000002</v>
      </c>
      <c r="Q5" s="10">
        <v>0.16200000000000001</v>
      </c>
      <c r="R5" s="16">
        <v>135</v>
      </c>
      <c r="S5" s="16">
        <v>88</v>
      </c>
      <c r="T5" s="16">
        <v>9</v>
      </c>
      <c r="U5" s="16">
        <v>3</v>
      </c>
      <c r="V5" s="16">
        <v>72</v>
      </c>
      <c r="W5" s="16">
        <v>41</v>
      </c>
      <c r="X5" s="16">
        <v>41</v>
      </c>
      <c r="Y5" s="16">
        <v>585</v>
      </c>
      <c r="Z5" s="16">
        <v>135</v>
      </c>
      <c r="AA5" s="16">
        <v>68</v>
      </c>
      <c r="AB5" s="16">
        <v>2</v>
      </c>
      <c r="AC5" s="16">
        <v>9</v>
      </c>
      <c r="AD5" s="13">
        <v>0</v>
      </c>
      <c r="AE5" s="16">
        <v>16200</v>
      </c>
      <c r="AF5" s="13">
        <v>0</v>
      </c>
      <c r="AG5" s="16">
        <v>1324</v>
      </c>
      <c r="AH5" s="16">
        <v>5</v>
      </c>
      <c r="AI5" s="24">
        <v>20</v>
      </c>
      <c r="AJ5" s="24">
        <v>11</v>
      </c>
      <c r="AK5" s="16">
        <v>1</v>
      </c>
      <c r="AL5" s="16">
        <v>34</v>
      </c>
      <c r="AM5" s="16">
        <v>12</v>
      </c>
      <c r="AN5" s="16">
        <v>4</v>
      </c>
      <c r="AO5" s="16">
        <v>3</v>
      </c>
      <c r="AP5" s="13">
        <v>1.3</v>
      </c>
    </row>
    <row r="6" spans="1:47" ht="14.3" customHeight="1">
      <c r="A6" s="9" t="s">
        <v>522</v>
      </c>
      <c r="B6" s="16">
        <f>B9/8</f>
        <v>13</v>
      </c>
      <c r="C6" s="10">
        <f t="shared" ref="C6:AP6" si="2">C9/8</f>
        <v>2.5000000000000001E-2</v>
      </c>
      <c r="D6" s="10">
        <f t="shared" si="2"/>
        <v>7.4999999999999997E-2</v>
      </c>
      <c r="E6" s="23">
        <f t="shared" si="2"/>
        <v>0.1</v>
      </c>
      <c r="F6" s="13">
        <f t="shared" si="2"/>
        <v>2.875</v>
      </c>
      <c r="G6" s="13">
        <f t="shared" si="2"/>
        <v>0.125</v>
      </c>
      <c r="H6" s="13">
        <f t="shared" si="2"/>
        <v>0.5</v>
      </c>
      <c r="I6" s="16">
        <f t="shared" si="2"/>
        <v>0.75</v>
      </c>
      <c r="J6" s="16">
        <f t="shared" si="2"/>
        <v>36</v>
      </c>
      <c r="K6" s="16">
        <f t="shared" si="2"/>
        <v>1.75</v>
      </c>
      <c r="L6" s="16">
        <f t="shared" si="2"/>
        <v>1.5</v>
      </c>
      <c r="M6" s="16">
        <f t="shared" si="2"/>
        <v>2.75</v>
      </c>
      <c r="N6" s="16">
        <f t="shared" si="2"/>
        <v>1.5</v>
      </c>
      <c r="O6" s="16">
        <f t="shared" si="2"/>
        <v>0.5</v>
      </c>
      <c r="P6" s="10">
        <f t="shared" si="2"/>
        <v>0.12</v>
      </c>
      <c r="Q6" s="10">
        <f t="shared" si="2"/>
        <v>0.03</v>
      </c>
      <c r="R6" s="16">
        <f t="shared" si="2"/>
        <v>25</v>
      </c>
      <c r="S6" s="16">
        <f t="shared" si="2"/>
        <v>16.25</v>
      </c>
      <c r="T6" s="16">
        <f t="shared" si="2"/>
        <v>1.75</v>
      </c>
      <c r="U6" s="16">
        <f t="shared" si="2"/>
        <v>0.5</v>
      </c>
      <c r="V6" s="16">
        <f t="shared" si="2"/>
        <v>13.25</v>
      </c>
      <c r="W6" s="16">
        <f t="shared" si="2"/>
        <v>7.5</v>
      </c>
      <c r="X6" s="16">
        <f t="shared" si="2"/>
        <v>7.5</v>
      </c>
      <c r="Y6" s="16">
        <f t="shared" si="2"/>
        <v>108.25</v>
      </c>
      <c r="Z6" s="16">
        <f t="shared" si="2"/>
        <v>25</v>
      </c>
      <c r="AA6" s="16">
        <f t="shared" si="2"/>
        <v>12.5</v>
      </c>
      <c r="AB6" s="16">
        <f t="shared" si="2"/>
        <v>0.25</v>
      </c>
      <c r="AC6" s="16">
        <f t="shared" si="2"/>
        <v>1.75</v>
      </c>
      <c r="AD6" s="13">
        <f t="shared" si="2"/>
        <v>0</v>
      </c>
      <c r="AE6" s="16">
        <f t="shared" si="2"/>
        <v>3000</v>
      </c>
      <c r="AF6" s="13">
        <f t="shared" si="2"/>
        <v>0</v>
      </c>
      <c r="AG6" s="16">
        <f t="shared" si="2"/>
        <v>245</v>
      </c>
      <c r="AH6" s="16">
        <f t="shared" si="2"/>
        <v>1</v>
      </c>
      <c r="AI6" s="24">
        <f t="shared" si="2"/>
        <v>3.75</v>
      </c>
      <c r="AJ6" s="24">
        <f t="shared" si="2"/>
        <v>2</v>
      </c>
      <c r="AK6" s="16">
        <f t="shared" si="2"/>
        <v>0.25</v>
      </c>
      <c r="AL6" s="16">
        <f t="shared" si="2"/>
        <v>6.25</v>
      </c>
      <c r="AM6" s="16">
        <f t="shared" si="2"/>
        <v>2.25</v>
      </c>
      <c r="AN6" s="16">
        <f t="shared" si="2"/>
        <v>0.75</v>
      </c>
      <c r="AO6" s="16">
        <f t="shared" si="2"/>
        <v>0.5</v>
      </c>
      <c r="AP6" s="13">
        <f t="shared" si="2"/>
        <v>0.23749999999999999</v>
      </c>
    </row>
    <row r="7" spans="1:47" ht="14.3" customHeight="1">
      <c r="A7" s="9" t="s">
        <v>521</v>
      </c>
      <c r="B7" s="16">
        <v>26</v>
      </c>
      <c r="C7" s="10">
        <v>0.05</v>
      </c>
      <c r="D7" s="10">
        <v>0.15</v>
      </c>
      <c r="E7" s="23">
        <v>0.2</v>
      </c>
      <c r="F7" s="13">
        <v>5.75</v>
      </c>
      <c r="G7" s="13">
        <v>0.25</v>
      </c>
      <c r="H7" s="13">
        <v>1</v>
      </c>
      <c r="I7" s="16">
        <v>1.5</v>
      </c>
      <c r="J7" s="16">
        <v>72</v>
      </c>
      <c r="K7" s="16">
        <v>3.5</v>
      </c>
      <c r="L7" s="16">
        <v>3</v>
      </c>
      <c r="M7" s="16">
        <v>5.5</v>
      </c>
      <c r="N7" s="16">
        <v>3</v>
      </c>
      <c r="O7" s="16">
        <v>1</v>
      </c>
      <c r="P7" s="10">
        <v>0.24</v>
      </c>
      <c r="Q7" s="10">
        <v>0.06</v>
      </c>
      <c r="R7" s="16">
        <v>50</v>
      </c>
      <c r="S7" s="16">
        <v>32.5</v>
      </c>
      <c r="T7" s="16">
        <v>3.5</v>
      </c>
      <c r="U7" s="16">
        <v>1</v>
      </c>
      <c r="V7" s="16">
        <v>26.5</v>
      </c>
      <c r="W7" s="16">
        <v>15</v>
      </c>
      <c r="X7" s="16">
        <v>15</v>
      </c>
      <c r="Y7" s="16">
        <v>216.5</v>
      </c>
      <c r="Z7" s="16">
        <v>50</v>
      </c>
      <c r="AA7" s="16">
        <v>25</v>
      </c>
      <c r="AB7" s="16">
        <v>0.5</v>
      </c>
      <c r="AC7" s="16">
        <v>3.5</v>
      </c>
      <c r="AD7" s="13">
        <v>0</v>
      </c>
      <c r="AE7" s="16">
        <v>6000</v>
      </c>
      <c r="AF7" s="13">
        <v>0</v>
      </c>
      <c r="AG7" s="16">
        <v>490</v>
      </c>
      <c r="AH7" s="16">
        <v>2</v>
      </c>
      <c r="AI7" s="24">
        <v>7.5</v>
      </c>
      <c r="AJ7" s="24">
        <v>4</v>
      </c>
      <c r="AK7" s="16">
        <v>0.5</v>
      </c>
      <c r="AL7" s="16">
        <v>12.5</v>
      </c>
      <c r="AM7" s="16">
        <v>4.5</v>
      </c>
      <c r="AN7" s="16">
        <v>1.5</v>
      </c>
      <c r="AO7" s="16">
        <v>1</v>
      </c>
      <c r="AP7" s="13">
        <v>0.47499999999999998</v>
      </c>
    </row>
    <row r="8" spans="1:47" ht="14.3" customHeight="1">
      <c r="A8" s="9" t="s">
        <v>520</v>
      </c>
      <c r="B8" s="16">
        <v>52</v>
      </c>
      <c r="C8" s="10">
        <v>0.1</v>
      </c>
      <c r="D8" s="10">
        <v>0.3</v>
      </c>
      <c r="E8" s="23">
        <v>0.4</v>
      </c>
      <c r="F8" s="13">
        <v>11.5</v>
      </c>
      <c r="G8" s="13">
        <v>0.5</v>
      </c>
      <c r="H8" s="13">
        <v>2</v>
      </c>
      <c r="I8" s="16">
        <v>3</v>
      </c>
      <c r="J8" s="16">
        <v>144</v>
      </c>
      <c r="K8" s="16">
        <v>7</v>
      </c>
      <c r="L8" s="16">
        <v>6</v>
      </c>
      <c r="M8" s="16">
        <v>11</v>
      </c>
      <c r="N8" s="16">
        <v>6</v>
      </c>
      <c r="O8" s="16">
        <v>2</v>
      </c>
      <c r="P8" s="10">
        <v>0.48</v>
      </c>
      <c r="Q8" s="10">
        <v>0.12</v>
      </c>
      <c r="R8" s="16">
        <v>100</v>
      </c>
      <c r="S8" s="16">
        <v>65</v>
      </c>
      <c r="T8" s="16">
        <v>7</v>
      </c>
      <c r="U8" s="16">
        <v>2</v>
      </c>
      <c r="V8" s="16">
        <v>53</v>
      </c>
      <c r="W8" s="16">
        <v>30</v>
      </c>
      <c r="X8" s="16">
        <v>30</v>
      </c>
      <c r="Y8" s="16">
        <v>433</v>
      </c>
      <c r="Z8" s="16">
        <v>100</v>
      </c>
      <c r="AA8" s="16">
        <v>50</v>
      </c>
      <c r="AB8" s="16">
        <v>1</v>
      </c>
      <c r="AC8" s="16">
        <v>7</v>
      </c>
      <c r="AD8" s="13">
        <v>0</v>
      </c>
      <c r="AE8" s="16">
        <v>12000</v>
      </c>
      <c r="AF8" s="13">
        <v>0</v>
      </c>
      <c r="AG8" s="16">
        <v>980</v>
      </c>
      <c r="AH8" s="16">
        <v>4</v>
      </c>
      <c r="AI8" s="24">
        <v>15</v>
      </c>
      <c r="AJ8" s="24">
        <v>8</v>
      </c>
      <c r="AK8" s="16">
        <v>1</v>
      </c>
      <c r="AL8" s="16">
        <v>25</v>
      </c>
      <c r="AM8" s="16">
        <v>9</v>
      </c>
      <c r="AN8" s="16">
        <v>3</v>
      </c>
      <c r="AO8" s="16">
        <v>2</v>
      </c>
      <c r="AP8" s="13">
        <v>0.95</v>
      </c>
    </row>
    <row r="9" spans="1:47" ht="14.3" customHeight="1">
      <c r="A9" s="9" t="s">
        <v>523</v>
      </c>
      <c r="B9" s="16">
        <v>104</v>
      </c>
      <c r="C9" s="10">
        <v>0.2</v>
      </c>
      <c r="D9" s="10">
        <v>0.6</v>
      </c>
      <c r="E9" s="23">
        <f t="shared" si="1"/>
        <v>0.8</v>
      </c>
      <c r="F9" s="13">
        <v>23</v>
      </c>
      <c r="G9" s="13">
        <v>1</v>
      </c>
      <c r="H9" s="13">
        <v>4</v>
      </c>
      <c r="I9" s="16">
        <v>6</v>
      </c>
      <c r="J9" s="16">
        <v>288</v>
      </c>
      <c r="K9" s="16">
        <v>14</v>
      </c>
      <c r="L9" s="16">
        <v>12</v>
      </c>
      <c r="M9" s="16">
        <v>22</v>
      </c>
      <c r="N9" s="16">
        <v>12</v>
      </c>
      <c r="O9" s="16">
        <v>4</v>
      </c>
      <c r="P9" s="10">
        <v>0.96</v>
      </c>
      <c r="Q9" s="10">
        <v>0.24</v>
      </c>
      <c r="R9" s="16">
        <v>200</v>
      </c>
      <c r="S9" s="16">
        <v>130</v>
      </c>
      <c r="T9" s="16">
        <v>14</v>
      </c>
      <c r="U9" s="16">
        <v>4</v>
      </c>
      <c r="V9" s="16">
        <v>106</v>
      </c>
      <c r="W9" s="16">
        <v>60</v>
      </c>
      <c r="X9" s="16">
        <v>60</v>
      </c>
      <c r="Y9" s="16">
        <v>866</v>
      </c>
      <c r="Z9" s="16">
        <v>200</v>
      </c>
      <c r="AA9" s="16">
        <v>100</v>
      </c>
      <c r="AB9" s="16">
        <v>2</v>
      </c>
      <c r="AC9" s="16">
        <v>14</v>
      </c>
      <c r="AD9" s="13">
        <v>0</v>
      </c>
      <c r="AE9" s="16">
        <v>24000</v>
      </c>
      <c r="AF9" s="13">
        <v>0</v>
      </c>
      <c r="AG9" s="16">
        <v>1960</v>
      </c>
      <c r="AH9" s="16">
        <v>8</v>
      </c>
      <c r="AI9" s="24">
        <v>30</v>
      </c>
      <c r="AJ9" s="24">
        <v>16</v>
      </c>
      <c r="AK9" s="16">
        <v>2</v>
      </c>
      <c r="AL9" s="16">
        <v>50</v>
      </c>
      <c r="AM9" s="16">
        <v>18</v>
      </c>
      <c r="AN9" s="16">
        <v>6</v>
      </c>
      <c r="AO9" s="16">
        <v>4</v>
      </c>
      <c r="AP9" s="13">
        <v>1.9</v>
      </c>
    </row>
    <row r="10" spans="1:47" ht="14.3" customHeight="1">
      <c r="A10" s="9" t="s">
        <v>118</v>
      </c>
      <c r="B10" s="16">
        <v>119</v>
      </c>
      <c r="C10" s="10">
        <v>0.1</v>
      </c>
      <c r="D10" s="10">
        <v>0.1</v>
      </c>
      <c r="E10" s="23">
        <f t="shared" si="1"/>
        <v>0.2</v>
      </c>
      <c r="F10" s="13">
        <v>27</v>
      </c>
      <c r="G10" s="13">
        <v>1</v>
      </c>
      <c r="H10" s="13">
        <v>3</v>
      </c>
      <c r="I10" s="16">
        <v>1</v>
      </c>
      <c r="J10" s="16">
        <v>491</v>
      </c>
      <c r="K10" s="16">
        <v>11</v>
      </c>
      <c r="L10" s="16">
        <v>45</v>
      </c>
      <c r="M10" s="16">
        <v>35</v>
      </c>
      <c r="N10" s="16">
        <v>16</v>
      </c>
      <c r="O10" s="16">
        <v>136</v>
      </c>
      <c r="P10" s="10">
        <v>0.68799999999999994</v>
      </c>
      <c r="Q10" s="10">
        <v>0.27500000000000002</v>
      </c>
      <c r="R10" s="16">
        <v>163</v>
      </c>
      <c r="S10" s="16">
        <v>663</v>
      </c>
      <c r="T10" s="16">
        <v>25</v>
      </c>
      <c r="U10" s="16">
        <v>4</v>
      </c>
      <c r="V10" s="16">
        <v>336</v>
      </c>
      <c r="W10" s="16">
        <v>55</v>
      </c>
      <c r="X10" s="16">
        <v>71</v>
      </c>
      <c r="Y10" s="16">
        <v>2001</v>
      </c>
      <c r="Z10" s="16">
        <v>288</v>
      </c>
      <c r="AA10" s="16">
        <v>463</v>
      </c>
      <c r="AB10" s="16">
        <v>7</v>
      </c>
      <c r="AC10" s="16">
        <v>25</v>
      </c>
      <c r="AD10" s="13">
        <v>0</v>
      </c>
      <c r="AE10" s="16">
        <v>15000</v>
      </c>
      <c r="AF10" s="13">
        <v>0</v>
      </c>
      <c r="AG10" s="16">
        <v>676</v>
      </c>
      <c r="AH10" s="16">
        <v>13</v>
      </c>
      <c r="AI10" s="24">
        <v>73</v>
      </c>
      <c r="AJ10" s="24">
        <v>68</v>
      </c>
      <c r="AK10" s="16">
        <v>3</v>
      </c>
      <c r="AL10" s="16">
        <v>131</v>
      </c>
      <c r="AM10" s="16">
        <v>54</v>
      </c>
      <c r="AN10" s="16">
        <v>11</v>
      </c>
      <c r="AO10" s="16">
        <v>23</v>
      </c>
      <c r="AP10" s="13">
        <v>2.2000000000000002</v>
      </c>
    </row>
    <row r="11" spans="1:47" ht="14.3" customHeight="1">
      <c r="A11" s="9" t="s">
        <v>396</v>
      </c>
      <c r="B11" s="18">
        <v>40</v>
      </c>
      <c r="C11" s="11">
        <v>0</v>
      </c>
      <c r="D11" s="11">
        <v>0</v>
      </c>
      <c r="E11" s="22">
        <f t="shared" si="1"/>
        <v>0</v>
      </c>
      <c r="F11" s="22">
        <v>9.3000000000000007</v>
      </c>
      <c r="G11" s="22">
        <v>0</v>
      </c>
      <c r="H11" s="13">
        <v>0</v>
      </c>
      <c r="I11" s="16">
        <v>2</v>
      </c>
      <c r="J11" s="16">
        <v>105</v>
      </c>
      <c r="K11" s="16">
        <v>6</v>
      </c>
      <c r="L11" s="16">
        <v>5</v>
      </c>
      <c r="M11" s="16">
        <v>9</v>
      </c>
      <c r="N11" s="16">
        <v>5</v>
      </c>
      <c r="O11" s="16">
        <v>2</v>
      </c>
      <c r="P11" s="10">
        <v>0.39</v>
      </c>
      <c r="Q11" s="10">
        <v>0.10299999999999999</v>
      </c>
      <c r="R11" s="16">
        <v>85</v>
      </c>
      <c r="S11" s="16">
        <v>55</v>
      </c>
      <c r="T11" s="16">
        <v>6</v>
      </c>
      <c r="U11" s="16">
        <v>2</v>
      </c>
      <c r="V11" s="16">
        <v>44</v>
      </c>
      <c r="W11" s="16">
        <v>21</v>
      </c>
      <c r="X11" s="16">
        <v>21</v>
      </c>
      <c r="Y11" s="16">
        <v>301</v>
      </c>
      <c r="Z11" s="16">
        <v>69</v>
      </c>
      <c r="AA11" s="16">
        <v>34</v>
      </c>
      <c r="AB11" s="16">
        <v>1</v>
      </c>
      <c r="AC11" s="16">
        <v>3</v>
      </c>
      <c r="AD11" s="13">
        <v>0</v>
      </c>
      <c r="AE11" s="16">
        <v>6165</v>
      </c>
      <c r="AF11" s="13">
        <v>0</v>
      </c>
      <c r="AG11" s="16">
        <v>840</v>
      </c>
      <c r="AH11" s="16">
        <v>3</v>
      </c>
      <c r="AI11" s="24">
        <v>12</v>
      </c>
      <c r="AJ11" s="24">
        <v>6</v>
      </c>
      <c r="AK11" s="16">
        <v>1</v>
      </c>
      <c r="AL11" s="16">
        <v>19</v>
      </c>
      <c r="AM11" s="16">
        <v>7</v>
      </c>
      <c r="AN11" s="16">
        <v>2</v>
      </c>
      <c r="AO11" s="16">
        <v>2</v>
      </c>
      <c r="AP11" s="13">
        <v>0.7</v>
      </c>
    </row>
    <row r="12" spans="1:47" ht="14.3" customHeight="1">
      <c r="A12" s="9" t="s">
        <v>397</v>
      </c>
      <c r="B12" s="18">
        <v>37.5</v>
      </c>
      <c r="C12" s="11">
        <v>0</v>
      </c>
      <c r="D12" s="11">
        <v>0</v>
      </c>
      <c r="E12" s="22">
        <f t="shared" si="1"/>
        <v>0</v>
      </c>
      <c r="F12" s="22">
        <v>9.25</v>
      </c>
      <c r="G12" s="22">
        <v>0</v>
      </c>
      <c r="H12" s="13">
        <v>0</v>
      </c>
      <c r="I12" s="16">
        <v>2</v>
      </c>
      <c r="J12" s="16">
        <v>91</v>
      </c>
      <c r="K12" s="16">
        <v>7</v>
      </c>
      <c r="L12" s="16">
        <v>6</v>
      </c>
      <c r="M12" s="16">
        <v>13</v>
      </c>
      <c r="N12" s="16">
        <v>4</v>
      </c>
      <c r="O12" s="16">
        <v>2</v>
      </c>
      <c r="P12" s="10">
        <v>0.214</v>
      </c>
      <c r="Q12" s="10">
        <v>0.19700000000000001</v>
      </c>
      <c r="R12" s="16">
        <v>77</v>
      </c>
      <c r="S12" s="16">
        <v>42</v>
      </c>
      <c r="T12" s="16">
        <v>11</v>
      </c>
      <c r="U12" s="16">
        <v>1</v>
      </c>
      <c r="V12" s="16">
        <v>15</v>
      </c>
      <c r="W12" s="16">
        <v>21</v>
      </c>
      <c r="X12" s="16">
        <v>21</v>
      </c>
      <c r="Y12" s="16">
        <v>274</v>
      </c>
      <c r="Z12" s="16">
        <v>42</v>
      </c>
      <c r="AA12" s="16">
        <v>11</v>
      </c>
      <c r="AB12" s="16">
        <v>0</v>
      </c>
      <c r="AC12" s="16">
        <v>7</v>
      </c>
      <c r="AD12" s="13">
        <v>0</v>
      </c>
      <c r="AE12" s="16">
        <v>2562</v>
      </c>
      <c r="AF12" s="13">
        <v>0</v>
      </c>
      <c r="AG12" s="16">
        <v>736</v>
      </c>
      <c r="AH12" s="16">
        <v>0</v>
      </c>
      <c r="AI12" s="24">
        <v>14</v>
      </c>
      <c r="AJ12" s="24">
        <v>7</v>
      </c>
      <c r="AK12" s="16">
        <v>4</v>
      </c>
      <c r="AL12" s="16">
        <v>27</v>
      </c>
      <c r="AM12" s="16">
        <v>11</v>
      </c>
      <c r="AN12" s="16">
        <v>6</v>
      </c>
      <c r="AO12" s="16">
        <v>0</v>
      </c>
      <c r="AP12" s="13">
        <v>0.9</v>
      </c>
    </row>
    <row r="13" spans="1:47" ht="14.3" customHeight="1">
      <c r="A13" s="9" t="s">
        <v>527</v>
      </c>
      <c r="B13" s="16">
        <v>13</v>
      </c>
      <c r="C13" s="10">
        <v>1.2500000000000001E-2</v>
      </c>
      <c r="D13" s="10">
        <v>6.25E-2</v>
      </c>
      <c r="E13" s="23">
        <v>7.4999999999999997E-2</v>
      </c>
      <c r="F13" s="13">
        <v>3.125</v>
      </c>
      <c r="G13" s="13">
        <v>0.125</v>
      </c>
      <c r="H13" s="13">
        <v>0.75</v>
      </c>
      <c r="I13" s="16">
        <v>0.5</v>
      </c>
      <c r="J13" s="16">
        <v>31.25</v>
      </c>
      <c r="K13" s="16">
        <v>2.25</v>
      </c>
      <c r="L13" s="16">
        <v>1.75</v>
      </c>
      <c r="M13" s="16">
        <v>3.75</v>
      </c>
      <c r="N13" s="16">
        <v>1.25</v>
      </c>
      <c r="O13" s="16">
        <v>0.5</v>
      </c>
      <c r="P13" s="10">
        <v>6.5000000000000002E-2</v>
      </c>
      <c r="Q13" s="10">
        <v>5.7500000000000002E-2</v>
      </c>
      <c r="R13" s="16">
        <v>22.5</v>
      </c>
      <c r="S13" s="16">
        <v>12.5</v>
      </c>
      <c r="T13" s="16">
        <v>3</v>
      </c>
      <c r="U13" s="16">
        <v>0.25</v>
      </c>
      <c r="V13" s="16">
        <v>4.75</v>
      </c>
      <c r="W13" s="16">
        <v>7.5</v>
      </c>
      <c r="X13" s="16">
        <v>7.5</v>
      </c>
      <c r="Y13" s="16">
        <v>100</v>
      </c>
      <c r="Z13" s="16">
        <v>15.5</v>
      </c>
      <c r="AA13" s="16">
        <v>3.75</v>
      </c>
      <c r="AB13" s="16">
        <v>0</v>
      </c>
      <c r="AC13" s="16">
        <v>3.5</v>
      </c>
      <c r="AD13" s="13">
        <v>0</v>
      </c>
      <c r="AE13" s="16">
        <v>1250</v>
      </c>
      <c r="AF13" s="13">
        <v>0</v>
      </c>
      <c r="AG13" s="16">
        <v>215</v>
      </c>
      <c r="AH13" s="16">
        <v>0</v>
      </c>
      <c r="AI13" s="24">
        <v>4.5</v>
      </c>
      <c r="AJ13" s="24">
        <v>2.25</v>
      </c>
      <c r="AK13" s="16">
        <v>1.25</v>
      </c>
      <c r="AL13" s="16">
        <v>9</v>
      </c>
      <c r="AM13" s="16">
        <v>3.5</v>
      </c>
      <c r="AN13" s="16">
        <v>1.75</v>
      </c>
      <c r="AO13" s="16">
        <v>0</v>
      </c>
      <c r="AP13" s="13">
        <v>0.26250000000000001</v>
      </c>
    </row>
    <row r="14" spans="1:47" ht="14.3" customHeight="1">
      <c r="A14" s="9" t="s">
        <v>526</v>
      </c>
      <c r="B14" s="16">
        <v>26</v>
      </c>
      <c r="C14" s="10">
        <v>2.5000000000000001E-2</v>
      </c>
      <c r="D14" s="10">
        <v>0.125</v>
      </c>
      <c r="E14" s="23">
        <v>0.15</v>
      </c>
      <c r="F14" s="13">
        <v>6.25</v>
      </c>
      <c r="G14" s="13">
        <v>0.25</v>
      </c>
      <c r="H14" s="13">
        <v>1.5</v>
      </c>
      <c r="I14" s="16">
        <v>1</v>
      </c>
      <c r="J14" s="16">
        <v>62.5</v>
      </c>
      <c r="K14" s="16">
        <v>4.5</v>
      </c>
      <c r="L14" s="16">
        <v>3.5</v>
      </c>
      <c r="M14" s="16">
        <v>7.5</v>
      </c>
      <c r="N14" s="16">
        <v>2.5</v>
      </c>
      <c r="O14" s="16">
        <v>1</v>
      </c>
      <c r="P14" s="10">
        <v>0.13</v>
      </c>
      <c r="Q14" s="10">
        <v>0.115</v>
      </c>
      <c r="R14" s="16">
        <v>45</v>
      </c>
      <c r="S14" s="16">
        <v>25</v>
      </c>
      <c r="T14" s="16">
        <v>6</v>
      </c>
      <c r="U14" s="16">
        <v>0.5</v>
      </c>
      <c r="V14" s="16">
        <v>9.5</v>
      </c>
      <c r="W14" s="16">
        <v>15</v>
      </c>
      <c r="X14" s="16">
        <v>15</v>
      </c>
      <c r="Y14" s="16">
        <v>200</v>
      </c>
      <c r="Z14" s="16">
        <v>31</v>
      </c>
      <c r="AA14" s="16">
        <v>7.5</v>
      </c>
      <c r="AB14" s="16">
        <v>0</v>
      </c>
      <c r="AC14" s="16">
        <v>7</v>
      </c>
      <c r="AD14" s="13">
        <v>0</v>
      </c>
      <c r="AE14" s="16">
        <v>2500</v>
      </c>
      <c r="AF14" s="13">
        <v>0</v>
      </c>
      <c r="AG14" s="16">
        <v>430</v>
      </c>
      <c r="AH14" s="16">
        <v>0</v>
      </c>
      <c r="AI14" s="24">
        <v>9</v>
      </c>
      <c r="AJ14" s="24">
        <v>4.5</v>
      </c>
      <c r="AK14" s="16">
        <v>2.5</v>
      </c>
      <c r="AL14" s="16">
        <v>18</v>
      </c>
      <c r="AM14" s="16">
        <v>7</v>
      </c>
      <c r="AN14" s="16">
        <v>3.5</v>
      </c>
      <c r="AO14" s="16">
        <v>0</v>
      </c>
      <c r="AP14" s="13">
        <v>0.52500000000000002</v>
      </c>
    </row>
    <row r="15" spans="1:47" ht="14.3" customHeight="1">
      <c r="A15" s="9" t="s">
        <v>525</v>
      </c>
      <c r="B15" s="16">
        <v>52</v>
      </c>
      <c r="C15" s="10">
        <v>0.05</v>
      </c>
      <c r="D15" s="10">
        <v>0.25</v>
      </c>
      <c r="E15" s="23">
        <v>0.3</v>
      </c>
      <c r="F15" s="13">
        <v>12.5</v>
      </c>
      <c r="G15" s="13">
        <v>0.5</v>
      </c>
      <c r="H15" s="13">
        <v>3</v>
      </c>
      <c r="I15" s="16">
        <v>2</v>
      </c>
      <c r="J15" s="16">
        <v>125</v>
      </c>
      <c r="K15" s="16">
        <v>9</v>
      </c>
      <c r="L15" s="16">
        <v>7</v>
      </c>
      <c r="M15" s="16">
        <v>15</v>
      </c>
      <c r="N15" s="16">
        <v>5</v>
      </c>
      <c r="O15" s="16">
        <v>2</v>
      </c>
      <c r="P15" s="10">
        <v>0.26</v>
      </c>
      <c r="Q15" s="10">
        <v>0.23</v>
      </c>
      <c r="R15" s="16">
        <v>90</v>
      </c>
      <c r="S15" s="16">
        <v>50</v>
      </c>
      <c r="T15" s="16">
        <v>12</v>
      </c>
      <c r="U15" s="16">
        <v>1</v>
      </c>
      <c r="V15" s="16">
        <v>19</v>
      </c>
      <c r="W15" s="16">
        <v>30</v>
      </c>
      <c r="X15" s="16">
        <v>30</v>
      </c>
      <c r="Y15" s="16">
        <v>400</v>
      </c>
      <c r="Z15" s="16">
        <v>62</v>
      </c>
      <c r="AA15" s="16">
        <v>15</v>
      </c>
      <c r="AB15" s="16">
        <v>0</v>
      </c>
      <c r="AC15" s="16">
        <v>14</v>
      </c>
      <c r="AD15" s="13">
        <v>0</v>
      </c>
      <c r="AE15" s="16">
        <v>5000</v>
      </c>
      <c r="AF15" s="13">
        <v>0</v>
      </c>
      <c r="AG15" s="16">
        <v>860</v>
      </c>
      <c r="AH15" s="16">
        <v>0</v>
      </c>
      <c r="AI15" s="24">
        <v>18</v>
      </c>
      <c r="AJ15" s="24">
        <v>9</v>
      </c>
      <c r="AK15" s="16">
        <v>5</v>
      </c>
      <c r="AL15" s="16">
        <v>36</v>
      </c>
      <c r="AM15" s="16">
        <v>14</v>
      </c>
      <c r="AN15" s="16">
        <v>7</v>
      </c>
      <c r="AO15" s="16">
        <v>0</v>
      </c>
      <c r="AP15" s="13">
        <v>1.05</v>
      </c>
    </row>
    <row r="16" spans="1:47" ht="14.3" customHeight="1">
      <c r="A16" s="9" t="s">
        <v>524</v>
      </c>
      <c r="B16" s="16">
        <v>104</v>
      </c>
      <c r="C16" s="10">
        <v>0.1</v>
      </c>
      <c r="D16" s="10">
        <v>0.5</v>
      </c>
      <c r="E16" s="23">
        <f t="shared" si="1"/>
        <v>0.6</v>
      </c>
      <c r="F16" s="13">
        <v>25</v>
      </c>
      <c r="G16" s="13">
        <v>1</v>
      </c>
      <c r="H16" s="13">
        <v>6</v>
      </c>
      <c r="I16" s="16">
        <v>4</v>
      </c>
      <c r="J16" s="16">
        <v>250</v>
      </c>
      <c r="K16" s="16">
        <v>18</v>
      </c>
      <c r="L16" s="16">
        <v>14</v>
      </c>
      <c r="M16" s="16">
        <v>30</v>
      </c>
      <c r="N16" s="16">
        <v>10</v>
      </c>
      <c r="O16" s="16">
        <v>4</v>
      </c>
      <c r="P16" s="10">
        <v>0.52</v>
      </c>
      <c r="Q16" s="10">
        <v>0.46</v>
      </c>
      <c r="R16" s="16">
        <v>180</v>
      </c>
      <c r="S16" s="16">
        <v>100</v>
      </c>
      <c r="T16" s="16">
        <v>24</v>
      </c>
      <c r="U16" s="16">
        <v>2</v>
      </c>
      <c r="V16" s="16">
        <v>38</v>
      </c>
      <c r="W16" s="16">
        <v>60</v>
      </c>
      <c r="X16" s="16">
        <v>60</v>
      </c>
      <c r="Y16" s="16">
        <v>800</v>
      </c>
      <c r="Z16" s="16">
        <v>124</v>
      </c>
      <c r="AA16" s="16">
        <v>30</v>
      </c>
      <c r="AB16" s="16">
        <v>0</v>
      </c>
      <c r="AC16" s="16">
        <v>28</v>
      </c>
      <c r="AD16" s="13">
        <v>0</v>
      </c>
      <c r="AE16" s="16">
        <v>10000</v>
      </c>
      <c r="AF16" s="13">
        <v>0</v>
      </c>
      <c r="AG16" s="16">
        <v>1720</v>
      </c>
      <c r="AH16" s="16">
        <v>0</v>
      </c>
      <c r="AI16" s="24">
        <v>36</v>
      </c>
      <c r="AJ16" s="24">
        <v>18</v>
      </c>
      <c r="AK16" s="16">
        <v>10</v>
      </c>
      <c r="AL16" s="16">
        <v>72</v>
      </c>
      <c r="AM16" s="16">
        <v>28</v>
      </c>
      <c r="AN16" s="16">
        <v>14</v>
      </c>
      <c r="AO16" s="16">
        <v>0</v>
      </c>
      <c r="AP16" s="13">
        <v>2.1</v>
      </c>
    </row>
    <row r="17" spans="1:42" ht="14.3" customHeight="1">
      <c r="A17" s="9" t="s">
        <v>130</v>
      </c>
      <c r="B17" s="18">
        <v>151</v>
      </c>
      <c r="C17" s="11">
        <v>7.7</v>
      </c>
      <c r="D17" s="11">
        <v>4.8</v>
      </c>
      <c r="E17" s="22">
        <f t="shared" si="1"/>
        <v>12.5</v>
      </c>
      <c r="F17" s="22">
        <v>5.0999999999999996</v>
      </c>
      <c r="G17" s="22">
        <v>2.8</v>
      </c>
      <c r="H17" s="13">
        <v>5</v>
      </c>
      <c r="I17" s="16">
        <v>2</v>
      </c>
      <c r="J17" s="16">
        <v>264</v>
      </c>
      <c r="K17" s="16">
        <v>16</v>
      </c>
      <c r="L17" s="16">
        <v>57</v>
      </c>
      <c r="M17" s="16">
        <v>90</v>
      </c>
      <c r="N17" s="16">
        <v>28</v>
      </c>
      <c r="O17" s="16">
        <v>5</v>
      </c>
      <c r="P17" s="10">
        <v>1.748</v>
      </c>
      <c r="Q17" s="10">
        <v>0.79</v>
      </c>
      <c r="R17" s="16">
        <v>525</v>
      </c>
      <c r="S17" s="16">
        <v>414</v>
      </c>
      <c r="T17" s="16">
        <v>17</v>
      </c>
      <c r="U17" s="16">
        <v>0</v>
      </c>
      <c r="V17" s="16">
        <v>7</v>
      </c>
      <c r="W17" s="16">
        <v>18</v>
      </c>
      <c r="X17" s="16">
        <v>55</v>
      </c>
      <c r="Y17" s="16">
        <v>1288</v>
      </c>
      <c r="Z17" s="16">
        <v>151</v>
      </c>
      <c r="AA17" s="16">
        <v>19</v>
      </c>
      <c r="AB17" s="16">
        <v>3</v>
      </c>
      <c r="AC17" s="16">
        <v>5</v>
      </c>
      <c r="AD17" s="13">
        <v>0</v>
      </c>
      <c r="AE17" s="16">
        <v>0</v>
      </c>
      <c r="AF17" s="13">
        <v>0</v>
      </c>
      <c r="AG17" s="16">
        <v>207</v>
      </c>
      <c r="AH17" s="16">
        <v>0</v>
      </c>
      <c r="AI17" s="25">
        <v>82</v>
      </c>
      <c r="AJ17" s="25">
        <v>147</v>
      </c>
      <c r="AK17" s="16">
        <v>44</v>
      </c>
      <c r="AL17" s="16">
        <v>357</v>
      </c>
      <c r="AM17" s="16">
        <v>90</v>
      </c>
      <c r="AN17" s="16">
        <v>33</v>
      </c>
      <c r="AO17" s="16">
        <v>33</v>
      </c>
      <c r="AP17" s="13">
        <v>1</v>
      </c>
    </row>
    <row r="18" spans="1:42" ht="14.3" customHeight="1">
      <c r="A18" s="9" t="s">
        <v>174</v>
      </c>
      <c r="B18" s="16">
        <v>10.5</v>
      </c>
      <c r="C18" s="10">
        <v>0</v>
      </c>
      <c r="D18" s="10">
        <v>0.15</v>
      </c>
      <c r="E18" s="23">
        <f t="shared" si="1"/>
        <v>0.15</v>
      </c>
      <c r="F18" s="13">
        <v>1.75</v>
      </c>
      <c r="G18" s="13">
        <v>0.25</v>
      </c>
      <c r="H18" s="13">
        <v>1.25</v>
      </c>
      <c r="I18" s="16">
        <v>0.25</v>
      </c>
      <c r="J18" s="16">
        <v>18.25</v>
      </c>
      <c r="K18" s="16">
        <v>3.25</v>
      </c>
      <c r="L18" s="16">
        <v>0.5</v>
      </c>
      <c r="M18" s="16">
        <v>3.25</v>
      </c>
      <c r="N18" s="16">
        <v>3.25</v>
      </c>
      <c r="O18" s="16">
        <v>1.25</v>
      </c>
      <c r="P18" s="10">
        <v>0.185</v>
      </c>
      <c r="Q18" s="10">
        <v>2.75E-2</v>
      </c>
      <c r="R18" s="16">
        <v>24.25</v>
      </c>
      <c r="S18" s="16">
        <v>210</v>
      </c>
      <c r="T18" s="16">
        <v>0.5</v>
      </c>
      <c r="U18" s="16">
        <v>0.25</v>
      </c>
      <c r="V18" s="16">
        <v>10</v>
      </c>
      <c r="W18" s="16">
        <v>5</v>
      </c>
      <c r="X18" s="16">
        <v>5</v>
      </c>
      <c r="Y18" s="16">
        <v>208.25</v>
      </c>
      <c r="Z18" s="16">
        <v>40</v>
      </c>
      <c r="AA18" s="16">
        <v>15</v>
      </c>
      <c r="AB18" s="16">
        <v>0.25</v>
      </c>
      <c r="AC18" s="16">
        <v>1.5</v>
      </c>
      <c r="AD18" s="13">
        <v>0</v>
      </c>
      <c r="AE18" s="16">
        <v>7500</v>
      </c>
      <c r="AF18" s="13">
        <v>0</v>
      </c>
      <c r="AG18" s="16">
        <v>979.75</v>
      </c>
      <c r="AH18" s="16">
        <v>2.5</v>
      </c>
      <c r="AI18" s="25">
        <v>2.75</v>
      </c>
      <c r="AJ18" s="25">
        <v>7.75</v>
      </c>
      <c r="AK18" s="16">
        <v>1.5</v>
      </c>
      <c r="AL18" s="16">
        <v>18.5</v>
      </c>
      <c r="AM18" s="16">
        <v>6.25</v>
      </c>
      <c r="AN18" s="16">
        <v>2.5</v>
      </c>
      <c r="AO18" s="16">
        <v>0.5</v>
      </c>
      <c r="AP18" s="13">
        <v>0.15</v>
      </c>
    </row>
    <row r="19" spans="1:42" ht="14.3" customHeight="1">
      <c r="A19" s="9" t="s">
        <v>173</v>
      </c>
      <c r="B19" s="16">
        <v>21</v>
      </c>
      <c r="C19" s="10">
        <v>0</v>
      </c>
      <c r="D19" s="10">
        <v>0.3</v>
      </c>
      <c r="E19" s="23">
        <f t="shared" si="1"/>
        <v>0.3</v>
      </c>
      <c r="F19" s="13">
        <v>3.5</v>
      </c>
      <c r="G19" s="13">
        <v>0.5</v>
      </c>
      <c r="H19" s="13">
        <v>2.5</v>
      </c>
      <c r="I19" s="16">
        <v>0.5</v>
      </c>
      <c r="J19" s="16">
        <v>36.5</v>
      </c>
      <c r="K19" s="16">
        <v>6.5</v>
      </c>
      <c r="L19" s="16">
        <v>1</v>
      </c>
      <c r="M19" s="16">
        <v>6.5</v>
      </c>
      <c r="N19" s="16">
        <v>6.5</v>
      </c>
      <c r="O19" s="16">
        <v>2.5</v>
      </c>
      <c r="P19" s="10">
        <v>0.37</v>
      </c>
      <c r="Q19" s="10">
        <v>5.5E-2</v>
      </c>
      <c r="R19" s="16">
        <v>48.5</v>
      </c>
      <c r="S19" s="16">
        <v>420</v>
      </c>
      <c r="T19" s="16">
        <v>1</v>
      </c>
      <c r="U19" s="16">
        <v>0.5</v>
      </c>
      <c r="V19" s="16">
        <v>20</v>
      </c>
      <c r="W19" s="16">
        <v>10</v>
      </c>
      <c r="X19" s="16">
        <v>10</v>
      </c>
      <c r="Y19" s="16">
        <v>416.5</v>
      </c>
      <c r="Z19" s="16">
        <v>80</v>
      </c>
      <c r="AA19" s="16">
        <v>30</v>
      </c>
      <c r="AB19" s="16">
        <v>0.5</v>
      </c>
      <c r="AC19" s="16">
        <v>3</v>
      </c>
      <c r="AD19" s="13">
        <v>0</v>
      </c>
      <c r="AE19" s="16">
        <v>15000</v>
      </c>
      <c r="AF19" s="13">
        <v>0</v>
      </c>
      <c r="AG19" s="16">
        <v>1959.5</v>
      </c>
      <c r="AH19" s="16">
        <v>5</v>
      </c>
      <c r="AI19" s="25">
        <v>5.5</v>
      </c>
      <c r="AJ19" s="25">
        <v>15.5</v>
      </c>
      <c r="AK19" s="16">
        <v>3</v>
      </c>
      <c r="AL19" s="16">
        <v>37</v>
      </c>
      <c r="AM19" s="16">
        <v>12.5</v>
      </c>
      <c r="AN19" s="16">
        <v>5</v>
      </c>
      <c r="AO19" s="16">
        <v>1</v>
      </c>
      <c r="AP19" s="13">
        <v>0.3</v>
      </c>
    </row>
    <row r="20" spans="1:42" ht="14.3" customHeight="1">
      <c r="A20" s="9" t="s">
        <v>172</v>
      </c>
      <c r="B20" s="16">
        <v>42</v>
      </c>
      <c r="C20" s="10">
        <v>0</v>
      </c>
      <c r="D20" s="10">
        <v>0.6</v>
      </c>
      <c r="E20" s="23">
        <f t="shared" si="1"/>
        <v>0.6</v>
      </c>
      <c r="F20" s="13">
        <v>7</v>
      </c>
      <c r="G20" s="13">
        <v>1</v>
      </c>
      <c r="H20" s="13">
        <v>5</v>
      </c>
      <c r="I20" s="16">
        <v>1</v>
      </c>
      <c r="J20" s="16">
        <v>73</v>
      </c>
      <c r="K20" s="16">
        <v>13</v>
      </c>
      <c r="L20" s="16">
        <v>2</v>
      </c>
      <c r="M20" s="16">
        <v>13</v>
      </c>
      <c r="N20" s="16">
        <v>13</v>
      </c>
      <c r="O20" s="16">
        <v>5</v>
      </c>
      <c r="P20" s="10">
        <v>0.74</v>
      </c>
      <c r="Q20" s="10">
        <v>0.108</v>
      </c>
      <c r="R20" s="16">
        <v>97</v>
      </c>
      <c r="S20" s="16">
        <v>840</v>
      </c>
      <c r="T20" s="16">
        <v>2</v>
      </c>
      <c r="U20" s="16">
        <v>1</v>
      </c>
      <c r="V20" s="16">
        <v>40</v>
      </c>
      <c r="W20" s="16">
        <v>20</v>
      </c>
      <c r="X20" s="16">
        <v>20</v>
      </c>
      <c r="Y20" s="16">
        <v>833</v>
      </c>
      <c r="Z20" s="16">
        <v>160</v>
      </c>
      <c r="AA20" s="16">
        <v>60</v>
      </c>
      <c r="AB20" s="16">
        <v>1</v>
      </c>
      <c r="AC20" s="16">
        <v>6</v>
      </c>
      <c r="AD20" s="13">
        <v>0</v>
      </c>
      <c r="AE20" s="16">
        <v>30000</v>
      </c>
      <c r="AF20" s="13">
        <v>0</v>
      </c>
      <c r="AG20" s="16">
        <v>3919</v>
      </c>
      <c r="AH20" s="16">
        <v>10</v>
      </c>
      <c r="AI20" s="25">
        <v>11</v>
      </c>
      <c r="AJ20" s="25">
        <v>31</v>
      </c>
      <c r="AK20" s="16">
        <v>6</v>
      </c>
      <c r="AL20" s="16">
        <v>74</v>
      </c>
      <c r="AM20" s="16">
        <v>25</v>
      </c>
      <c r="AN20" s="16">
        <v>10</v>
      </c>
      <c r="AO20" s="16">
        <v>2</v>
      </c>
      <c r="AP20" s="13">
        <v>0.6</v>
      </c>
    </row>
    <row r="21" spans="1:42" ht="14.3" customHeight="1">
      <c r="A21" s="9" t="s">
        <v>176</v>
      </c>
      <c r="B21" s="18">
        <v>441</v>
      </c>
      <c r="C21" s="11">
        <v>16.87</v>
      </c>
      <c r="D21" s="11">
        <v>9</v>
      </c>
      <c r="E21" s="22">
        <f t="shared" si="1"/>
        <v>25.87</v>
      </c>
      <c r="F21" s="22">
        <v>9</v>
      </c>
      <c r="G21" s="22">
        <v>42.5</v>
      </c>
      <c r="H21" s="13">
        <v>2</v>
      </c>
      <c r="I21" s="16">
        <v>950</v>
      </c>
      <c r="J21" s="16">
        <v>416</v>
      </c>
      <c r="K21" s="16">
        <v>126</v>
      </c>
      <c r="L21" s="16">
        <v>52</v>
      </c>
      <c r="M21" s="16">
        <v>329</v>
      </c>
      <c r="N21" s="16">
        <v>284</v>
      </c>
      <c r="O21" s="16">
        <v>1514</v>
      </c>
      <c r="P21" s="10">
        <v>2.3940000000000001</v>
      </c>
      <c r="Q21" s="10">
        <v>1.6739999999999999</v>
      </c>
      <c r="R21" s="16">
        <v>428</v>
      </c>
      <c r="S21" s="16">
        <v>248</v>
      </c>
      <c r="T21" s="16">
        <v>466</v>
      </c>
      <c r="U21" s="16">
        <v>6</v>
      </c>
      <c r="V21" s="16">
        <v>92</v>
      </c>
      <c r="W21" s="16">
        <v>97</v>
      </c>
      <c r="X21" s="16">
        <v>252</v>
      </c>
      <c r="Y21" s="16">
        <v>15143</v>
      </c>
      <c r="Z21" s="16">
        <v>1323</v>
      </c>
      <c r="AA21" s="16">
        <v>394</v>
      </c>
      <c r="AB21" s="16">
        <v>14</v>
      </c>
      <c r="AC21" s="16">
        <v>11</v>
      </c>
      <c r="AD21" s="13">
        <v>14</v>
      </c>
      <c r="AE21" s="16">
        <v>1512</v>
      </c>
      <c r="AF21" s="13">
        <v>41</v>
      </c>
      <c r="AG21" s="16">
        <v>5616</v>
      </c>
      <c r="AH21" s="16">
        <v>68</v>
      </c>
      <c r="AI21" s="24">
        <v>2738</v>
      </c>
      <c r="AJ21" s="24">
        <v>1879</v>
      </c>
      <c r="AK21" s="16">
        <v>353</v>
      </c>
      <c r="AL21" s="16">
        <v>4509</v>
      </c>
      <c r="AM21" s="16">
        <v>1807</v>
      </c>
      <c r="AN21" s="16">
        <v>893</v>
      </c>
      <c r="AO21" s="16">
        <v>331</v>
      </c>
      <c r="AP21" s="13">
        <v>1.9</v>
      </c>
    </row>
    <row r="22" spans="1:42" ht="14.3" customHeight="1">
      <c r="A22" s="9" t="s">
        <v>175</v>
      </c>
      <c r="B22" s="18">
        <v>398</v>
      </c>
      <c r="C22" s="11">
        <v>6.4</v>
      </c>
      <c r="D22" s="11">
        <v>20.399999999999999</v>
      </c>
      <c r="E22" s="22">
        <f t="shared" si="1"/>
        <v>26.799999999999997</v>
      </c>
      <c r="F22" s="22">
        <v>11.4</v>
      </c>
      <c r="G22" s="22">
        <v>27</v>
      </c>
      <c r="H22" s="13">
        <v>2</v>
      </c>
      <c r="I22" s="16">
        <v>844</v>
      </c>
      <c r="J22" s="16">
        <v>370</v>
      </c>
      <c r="K22" s="16">
        <v>112</v>
      </c>
      <c r="L22" s="16">
        <v>46</v>
      </c>
      <c r="M22" s="16">
        <v>292</v>
      </c>
      <c r="N22" s="16">
        <v>252</v>
      </c>
      <c r="O22" s="16">
        <v>1346</v>
      </c>
      <c r="P22" s="10">
        <v>2.1280000000000001</v>
      </c>
      <c r="Q22" s="10">
        <v>1.488</v>
      </c>
      <c r="R22" s="16">
        <v>380</v>
      </c>
      <c r="S22" s="16">
        <v>220</v>
      </c>
      <c r="T22" s="16">
        <v>414</v>
      </c>
      <c r="U22" s="16">
        <v>5</v>
      </c>
      <c r="V22" s="16">
        <v>88</v>
      </c>
      <c r="W22" s="16">
        <v>86</v>
      </c>
      <c r="X22" s="16">
        <v>224</v>
      </c>
      <c r="Y22" s="16">
        <v>13460</v>
      </c>
      <c r="Z22" s="16">
        <v>1176</v>
      </c>
      <c r="AA22" s="16">
        <v>350</v>
      </c>
      <c r="AB22" s="16">
        <v>12</v>
      </c>
      <c r="AC22" s="16">
        <v>10</v>
      </c>
      <c r="AD22" s="13">
        <v>12</v>
      </c>
      <c r="AE22" s="16">
        <v>1344</v>
      </c>
      <c r="AF22" s="13">
        <v>36</v>
      </c>
      <c r="AG22" s="16">
        <v>4992</v>
      </c>
      <c r="AH22" s="16">
        <v>60</v>
      </c>
      <c r="AI22" s="24">
        <v>2434</v>
      </c>
      <c r="AJ22" s="24">
        <v>1670</v>
      </c>
      <c r="AK22" s="16">
        <v>314</v>
      </c>
      <c r="AL22" s="16">
        <v>4008</v>
      </c>
      <c r="AM22" s="16">
        <v>1606</v>
      </c>
      <c r="AN22" s="16">
        <v>794</v>
      </c>
      <c r="AO22" s="16">
        <v>294</v>
      </c>
      <c r="AP22" s="13">
        <v>1.7</v>
      </c>
    </row>
    <row r="23" spans="1:42" ht="14.3" customHeight="1">
      <c r="A23" s="9" t="s">
        <v>536</v>
      </c>
      <c r="B23" s="16">
        <v>23</v>
      </c>
      <c r="C23" s="10">
        <v>0</v>
      </c>
      <c r="D23" s="10">
        <v>0.2</v>
      </c>
      <c r="E23" s="23">
        <f>C23+D23</f>
        <v>0.2</v>
      </c>
      <c r="F23" s="13">
        <v>2</v>
      </c>
      <c r="G23" s="13">
        <v>3</v>
      </c>
      <c r="H23" s="13">
        <v>3</v>
      </c>
      <c r="I23" s="16">
        <v>15</v>
      </c>
      <c r="J23" s="16">
        <v>298</v>
      </c>
      <c r="K23" s="16">
        <v>112</v>
      </c>
      <c r="L23" s="16">
        <v>23</v>
      </c>
      <c r="M23" s="16">
        <v>79</v>
      </c>
      <c r="N23" s="16">
        <v>124</v>
      </c>
      <c r="O23" s="16">
        <v>74</v>
      </c>
      <c r="P23" s="10">
        <v>1.175</v>
      </c>
      <c r="Q23" s="10">
        <v>0.61099999999999999</v>
      </c>
      <c r="R23" s="16">
        <v>128</v>
      </c>
      <c r="S23" s="16">
        <v>249</v>
      </c>
      <c r="T23" s="16">
        <v>10</v>
      </c>
      <c r="U23" s="16">
        <v>15</v>
      </c>
      <c r="V23" s="16">
        <v>947</v>
      </c>
      <c r="W23" s="16">
        <v>63</v>
      </c>
      <c r="X23" s="16">
        <v>123</v>
      </c>
      <c r="Y23" s="16">
        <v>1915</v>
      </c>
      <c r="Z23" s="16">
        <v>960</v>
      </c>
      <c r="AA23" s="16">
        <v>117</v>
      </c>
      <c r="AB23" s="16">
        <v>0</v>
      </c>
      <c r="AC23" s="16">
        <v>48</v>
      </c>
      <c r="AD23" s="13">
        <v>0</v>
      </c>
      <c r="AE23" s="16">
        <v>61142</v>
      </c>
      <c r="AF23" s="13">
        <v>0</v>
      </c>
      <c r="AG23" s="16">
        <v>1305</v>
      </c>
      <c r="AH23" s="16">
        <v>129</v>
      </c>
      <c r="AI23" s="25">
        <v>148</v>
      </c>
      <c r="AJ23" s="25">
        <v>181</v>
      </c>
      <c r="AK23" s="16">
        <v>32</v>
      </c>
      <c r="AL23" s="16">
        <v>401</v>
      </c>
      <c r="AM23" s="16">
        <v>98</v>
      </c>
      <c r="AN23" s="16">
        <v>41</v>
      </c>
      <c r="AO23" s="16">
        <v>32</v>
      </c>
      <c r="AP23" s="13">
        <v>0.2</v>
      </c>
    </row>
    <row r="24" spans="1:42" ht="14.3" customHeight="1">
      <c r="A24" s="9" t="s">
        <v>326</v>
      </c>
      <c r="B24" s="16">
        <v>38</v>
      </c>
      <c r="C24" s="10">
        <v>0.1</v>
      </c>
      <c r="D24" s="10">
        <v>1.2</v>
      </c>
      <c r="E24" s="23">
        <f t="shared" si="1"/>
        <v>1.3</v>
      </c>
      <c r="F24" s="13">
        <v>3</v>
      </c>
      <c r="G24" s="13">
        <v>2</v>
      </c>
      <c r="H24" s="13">
        <v>8</v>
      </c>
      <c r="I24" s="16">
        <v>4</v>
      </c>
      <c r="J24" s="16">
        <v>238</v>
      </c>
      <c r="K24" s="16">
        <v>56</v>
      </c>
      <c r="L24" s="16">
        <v>38</v>
      </c>
      <c r="M24" s="16">
        <v>38</v>
      </c>
      <c r="N24" s="16">
        <v>15</v>
      </c>
      <c r="O24" s="16">
        <v>25</v>
      </c>
      <c r="P24" s="10">
        <v>1.125</v>
      </c>
      <c r="Q24" s="10">
        <v>0.23799999999999999</v>
      </c>
      <c r="R24" s="16">
        <v>135</v>
      </c>
      <c r="S24" s="16">
        <v>1061</v>
      </c>
      <c r="T24" s="16">
        <v>30</v>
      </c>
      <c r="U24" s="16">
        <v>1</v>
      </c>
      <c r="V24" s="16">
        <v>394</v>
      </c>
      <c r="W24" s="16">
        <v>38</v>
      </c>
      <c r="X24" s="16">
        <v>50</v>
      </c>
      <c r="Y24" s="16">
        <v>1250</v>
      </c>
      <c r="Z24" s="16">
        <v>275</v>
      </c>
      <c r="AA24" s="16">
        <v>63</v>
      </c>
      <c r="AB24" s="16">
        <v>1</v>
      </c>
      <c r="AC24" s="16">
        <v>43</v>
      </c>
      <c r="AD24" s="13">
        <v>0</v>
      </c>
      <c r="AE24" s="16">
        <v>21250</v>
      </c>
      <c r="AF24" s="13">
        <v>0</v>
      </c>
      <c r="AG24" s="16">
        <v>1650</v>
      </c>
      <c r="AH24" s="16">
        <v>13</v>
      </c>
      <c r="AI24" s="25">
        <v>38</v>
      </c>
      <c r="AJ24" s="25">
        <v>83</v>
      </c>
      <c r="AK24" s="16">
        <v>15</v>
      </c>
      <c r="AL24" s="16">
        <v>240</v>
      </c>
      <c r="AM24" s="16">
        <v>60</v>
      </c>
      <c r="AN24" s="16">
        <v>23</v>
      </c>
      <c r="AO24" s="16">
        <v>15</v>
      </c>
      <c r="AP24" s="13">
        <v>0.3</v>
      </c>
    </row>
    <row r="25" spans="1:42" ht="14.3" customHeight="1">
      <c r="A25" s="9" t="s">
        <v>271</v>
      </c>
      <c r="B25" s="18">
        <v>110</v>
      </c>
      <c r="C25" s="11">
        <v>0.1</v>
      </c>
      <c r="D25" s="11">
        <v>0.6</v>
      </c>
      <c r="E25" s="22">
        <f t="shared" si="1"/>
        <v>0.7</v>
      </c>
      <c r="F25" s="22">
        <v>20.5</v>
      </c>
      <c r="G25" s="22">
        <v>3.1</v>
      </c>
      <c r="H25" s="22">
        <v>4.7</v>
      </c>
      <c r="I25" s="16">
        <v>237</v>
      </c>
      <c r="J25" s="16">
        <v>160</v>
      </c>
      <c r="K25" s="16">
        <v>12</v>
      </c>
      <c r="L25" s="16">
        <v>31</v>
      </c>
      <c r="M25" s="16">
        <v>128</v>
      </c>
      <c r="N25" s="16">
        <v>50</v>
      </c>
      <c r="O25" s="16">
        <v>388</v>
      </c>
      <c r="P25" s="10">
        <v>1.464</v>
      </c>
      <c r="Q25" s="10">
        <v>1.325</v>
      </c>
      <c r="R25" s="16">
        <v>166</v>
      </c>
      <c r="S25" s="16">
        <v>1258</v>
      </c>
      <c r="T25" s="16">
        <v>56</v>
      </c>
      <c r="U25" s="16">
        <v>2</v>
      </c>
      <c r="V25" s="16">
        <v>3</v>
      </c>
      <c r="W25" s="16">
        <v>56</v>
      </c>
      <c r="X25" s="16">
        <v>54</v>
      </c>
      <c r="Y25" s="16">
        <v>2049</v>
      </c>
      <c r="Z25" s="16">
        <v>294</v>
      </c>
      <c r="AA25" s="16">
        <v>84</v>
      </c>
      <c r="AB25" s="16">
        <v>3</v>
      </c>
      <c r="AC25" s="16">
        <v>20</v>
      </c>
      <c r="AD25" s="13">
        <v>0</v>
      </c>
      <c r="AE25" s="16">
        <v>0</v>
      </c>
      <c r="AF25" s="13">
        <v>0</v>
      </c>
      <c r="AG25" s="16">
        <v>901</v>
      </c>
      <c r="AH25" s="16">
        <v>17</v>
      </c>
      <c r="AI25" s="25">
        <v>133</v>
      </c>
      <c r="AJ25" s="25">
        <v>161</v>
      </c>
      <c r="AK25" s="16">
        <v>63</v>
      </c>
      <c r="AL25" s="16">
        <v>915</v>
      </c>
      <c r="AM25" s="16">
        <v>181</v>
      </c>
      <c r="AN25" s="16">
        <v>50</v>
      </c>
      <c r="AO25" s="16">
        <v>35</v>
      </c>
      <c r="AP25" s="13">
        <v>2</v>
      </c>
    </row>
    <row r="26" spans="1:42" ht="14.3" customHeight="1">
      <c r="A26" s="9" t="s">
        <v>270</v>
      </c>
      <c r="B26" s="18">
        <v>220</v>
      </c>
      <c r="C26" s="11">
        <v>0.2</v>
      </c>
      <c r="D26" s="11">
        <v>1.2</v>
      </c>
      <c r="E26" s="22">
        <f t="shared" si="1"/>
        <v>1.4</v>
      </c>
      <c r="F26" s="22">
        <v>41</v>
      </c>
      <c r="G26" s="22">
        <v>6.2</v>
      </c>
      <c r="H26" s="22">
        <v>9.4</v>
      </c>
      <c r="I26" s="16">
        <v>474</v>
      </c>
      <c r="J26" s="16">
        <v>320</v>
      </c>
      <c r="K26" s="16">
        <v>24</v>
      </c>
      <c r="L26" s="16">
        <v>62</v>
      </c>
      <c r="M26" s="16">
        <v>256</v>
      </c>
      <c r="N26" s="16">
        <v>100</v>
      </c>
      <c r="O26" s="16">
        <v>776</v>
      </c>
      <c r="P26" s="10">
        <v>2.9279999999999999</v>
      </c>
      <c r="Q26" s="10">
        <v>2.65</v>
      </c>
      <c r="R26" s="16">
        <v>332</v>
      </c>
      <c r="S26" s="16">
        <v>2516</v>
      </c>
      <c r="T26" s="16">
        <v>112</v>
      </c>
      <c r="U26" s="16">
        <v>4</v>
      </c>
      <c r="V26" s="16">
        <v>6</v>
      </c>
      <c r="W26" s="16">
        <v>112</v>
      </c>
      <c r="X26" s="16">
        <v>108</v>
      </c>
      <c r="Y26" s="16">
        <v>4098</v>
      </c>
      <c r="Z26" s="16">
        <v>588</v>
      </c>
      <c r="AA26" s="16">
        <v>168</v>
      </c>
      <c r="AB26" s="16">
        <v>6</v>
      </c>
      <c r="AC26" s="16">
        <v>40</v>
      </c>
      <c r="AD26" s="13">
        <v>0</v>
      </c>
      <c r="AE26" s="16">
        <v>0</v>
      </c>
      <c r="AF26" s="13">
        <v>0</v>
      </c>
      <c r="AG26" s="16">
        <v>1802</v>
      </c>
      <c r="AH26" s="16">
        <v>34</v>
      </c>
      <c r="AI26" s="25">
        <v>266</v>
      </c>
      <c r="AJ26" s="25">
        <v>322</v>
      </c>
      <c r="AK26" s="16">
        <v>126</v>
      </c>
      <c r="AL26" s="16">
        <v>1830</v>
      </c>
      <c r="AM26" s="16">
        <v>362</v>
      </c>
      <c r="AN26" s="16">
        <v>100</v>
      </c>
      <c r="AO26" s="16">
        <v>70</v>
      </c>
      <c r="AP26" s="13">
        <v>4</v>
      </c>
    </row>
    <row r="27" spans="1:42" ht="14.3" customHeight="1">
      <c r="A27" s="9" t="s">
        <v>145</v>
      </c>
      <c r="B27" s="18">
        <v>117</v>
      </c>
      <c r="C27" s="11">
        <v>0.2</v>
      </c>
      <c r="D27" s="11">
        <v>0.8</v>
      </c>
      <c r="E27" s="22">
        <f t="shared" si="1"/>
        <v>1</v>
      </c>
      <c r="F27" s="22">
        <v>38</v>
      </c>
      <c r="G27" s="22">
        <v>3.2</v>
      </c>
      <c r="H27" s="13">
        <v>7</v>
      </c>
      <c r="I27" s="16">
        <v>421</v>
      </c>
      <c r="J27" s="16">
        <v>252</v>
      </c>
      <c r="K27" s="16">
        <v>23</v>
      </c>
      <c r="L27" s="16">
        <v>59</v>
      </c>
      <c r="M27" s="16">
        <v>211</v>
      </c>
      <c r="N27" s="16">
        <v>85</v>
      </c>
      <c r="O27" s="16">
        <v>681</v>
      </c>
      <c r="P27" s="10">
        <v>2.63</v>
      </c>
      <c r="Q27" s="10">
        <v>2.1709999999999998</v>
      </c>
      <c r="R27" s="16">
        <v>289</v>
      </c>
      <c r="S27" s="16">
        <v>2219</v>
      </c>
      <c r="T27" s="16">
        <v>88</v>
      </c>
      <c r="U27" s="16">
        <v>4</v>
      </c>
      <c r="V27" s="16">
        <v>2</v>
      </c>
      <c r="W27" s="16">
        <v>126</v>
      </c>
      <c r="X27" s="16">
        <v>94</v>
      </c>
      <c r="Y27" s="16">
        <v>4779</v>
      </c>
      <c r="Z27" s="16">
        <v>552</v>
      </c>
      <c r="AA27" s="16">
        <v>186</v>
      </c>
      <c r="AB27" s="16">
        <v>5</v>
      </c>
      <c r="AC27" s="16">
        <v>28</v>
      </c>
      <c r="AD27" s="13">
        <v>0</v>
      </c>
      <c r="AE27" s="16">
        <v>0</v>
      </c>
      <c r="AF27" s="13">
        <v>0</v>
      </c>
      <c r="AG27" s="16">
        <v>1564</v>
      </c>
      <c r="AH27" s="16">
        <v>29</v>
      </c>
      <c r="AI27" s="25">
        <v>225</v>
      </c>
      <c r="AJ27" s="25">
        <v>308</v>
      </c>
      <c r="AK27" s="16">
        <v>63</v>
      </c>
      <c r="AL27" s="16">
        <v>915</v>
      </c>
      <c r="AM27" s="16">
        <v>181</v>
      </c>
      <c r="AN27" s="16">
        <v>64</v>
      </c>
      <c r="AO27" s="16">
        <v>42</v>
      </c>
      <c r="AP27" s="13">
        <v>3</v>
      </c>
    </row>
    <row r="28" spans="1:42" ht="14.3" customHeight="1">
      <c r="A28" s="9" t="s">
        <v>147</v>
      </c>
      <c r="B28" s="18">
        <f t="shared" ref="B28:X28" si="3">B27*2</f>
        <v>234</v>
      </c>
      <c r="C28" s="11">
        <f t="shared" si="3"/>
        <v>0.4</v>
      </c>
      <c r="D28" s="11">
        <f t="shared" si="3"/>
        <v>1.6</v>
      </c>
      <c r="E28" s="22">
        <f t="shared" si="3"/>
        <v>2</v>
      </c>
      <c r="F28" s="22">
        <f t="shared" si="3"/>
        <v>76</v>
      </c>
      <c r="G28" s="22">
        <f t="shared" si="3"/>
        <v>6.4</v>
      </c>
      <c r="H28" s="23">
        <f t="shared" si="3"/>
        <v>14</v>
      </c>
      <c r="I28" s="20">
        <f t="shared" si="3"/>
        <v>842</v>
      </c>
      <c r="J28" s="20">
        <f t="shared" si="3"/>
        <v>504</v>
      </c>
      <c r="K28" s="20">
        <f t="shared" si="3"/>
        <v>46</v>
      </c>
      <c r="L28" s="20">
        <f t="shared" si="3"/>
        <v>118</v>
      </c>
      <c r="M28" s="20">
        <f t="shared" si="3"/>
        <v>422</v>
      </c>
      <c r="N28" s="20">
        <f t="shared" si="3"/>
        <v>170</v>
      </c>
      <c r="O28" s="20">
        <f t="shared" si="3"/>
        <v>1362</v>
      </c>
      <c r="P28" s="19">
        <f t="shared" si="3"/>
        <v>5.26</v>
      </c>
      <c r="Q28" s="19">
        <f t="shared" si="3"/>
        <v>4.3419999999999996</v>
      </c>
      <c r="R28" s="20">
        <f t="shared" si="3"/>
        <v>578</v>
      </c>
      <c r="S28" s="20">
        <f t="shared" si="3"/>
        <v>4438</v>
      </c>
      <c r="T28" s="20">
        <f t="shared" si="3"/>
        <v>176</v>
      </c>
      <c r="U28" s="20">
        <f t="shared" si="3"/>
        <v>8</v>
      </c>
      <c r="V28" s="20">
        <f t="shared" si="3"/>
        <v>4</v>
      </c>
      <c r="W28" s="20">
        <f t="shared" si="3"/>
        <v>252</v>
      </c>
      <c r="X28" s="20">
        <f t="shared" si="3"/>
        <v>188</v>
      </c>
      <c r="Y28" s="20">
        <v>9560</v>
      </c>
      <c r="Z28" s="20">
        <f>Z27*2</f>
        <v>1104</v>
      </c>
      <c r="AA28" s="20">
        <v>370</v>
      </c>
      <c r="AB28" s="20">
        <f t="shared" ref="AB28:AJ28" si="4">AB27*2</f>
        <v>10</v>
      </c>
      <c r="AC28" s="20">
        <f t="shared" si="4"/>
        <v>56</v>
      </c>
      <c r="AD28" s="23">
        <f t="shared" si="4"/>
        <v>0</v>
      </c>
      <c r="AE28" s="20">
        <f t="shared" si="4"/>
        <v>0</v>
      </c>
      <c r="AF28" s="23">
        <f t="shared" si="4"/>
        <v>0</v>
      </c>
      <c r="AG28" s="20">
        <f t="shared" si="4"/>
        <v>3128</v>
      </c>
      <c r="AH28" s="20">
        <f t="shared" si="4"/>
        <v>58</v>
      </c>
      <c r="AI28" s="25">
        <f t="shared" si="4"/>
        <v>450</v>
      </c>
      <c r="AJ28" s="25">
        <f t="shared" si="4"/>
        <v>616</v>
      </c>
      <c r="AK28" s="16">
        <v>126</v>
      </c>
      <c r="AL28" s="16">
        <v>1830</v>
      </c>
      <c r="AM28" s="16">
        <v>362</v>
      </c>
      <c r="AN28" s="16">
        <v>128</v>
      </c>
      <c r="AO28" s="16">
        <v>84</v>
      </c>
      <c r="AP28" s="13">
        <f t="shared" ref="AP28" si="5">AP27*2</f>
        <v>6</v>
      </c>
    </row>
    <row r="29" spans="1:42" ht="14.3" customHeight="1">
      <c r="A29" s="9" t="s">
        <v>556</v>
      </c>
      <c r="B29" s="18">
        <v>219</v>
      </c>
      <c r="C29" s="11">
        <v>3.9</v>
      </c>
      <c r="D29" s="11">
        <v>9.3000000000000007</v>
      </c>
      <c r="E29" s="22">
        <f t="shared" ref="E29:E30" si="6">C29+D29</f>
        <v>13.200000000000001</v>
      </c>
      <c r="F29" s="22">
        <v>2.4</v>
      </c>
      <c r="G29" s="22">
        <v>22.2</v>
      </c>
      <c r="H29" s="23">
        <v>0</v>
      </c>
      <c r="I29" s="20">
        <v>69</v>
      </c>
      <c r="J29" s="20">
        <v>205</v>
      </c>
      <c r="K29" s="20">
        <v>7</v>
      </c>
      <c r="L29" s="20">
        <v>21</v>
      </c>
      <c r="M29" s="20">
        <v>123</v>
      </c>
      <c r="N29" s="20">
        <v>137</v>
      </c>
      <c r="O29" s="20">
        <v>55</v>
      </c>
      <c r="P29" s="19">
        <v>0.95799999999999996</v>
      </c>
      <c r="Q29" s="19">
        <v>0.753</v>
      </c>
      <c r="R29" s="20">
        <v>172</v>
      </c>
      <c r="S29" s="20">
        <v>14</v>
      </c>
      <c r="T29" s="20">
        <v>27</v>
      </c>
      <c r="U29" s="20">
        <v>1</v>
      </c>
      <c r="V29" s="20">
        <v>36</v>
      </c>
      <c r="W29" s="20">
        <v>44</v>
      </c>
      <c r="X29" s="20">
        <v>124</v>
      </c>
      <c r="Y29" s="20">
        <v>12471</v>
      </c>
      <c r="Z29" s="20">
        <v>575</v>
      </c>
      <c r="AA29" s="20">
        <v>223</v>
      </c>
      <c r="AB29" s="20">
        <v>1</v>
      </c>
      <c r="AC29" s="20">
        <v>5</v>
      </c>
      <c r="AD29" s="23">
        <v>0.3</v>
      </c>
      <c r="AE29" s="20">
        <v>0</v>
      </c>
      <c r="AF29" s="23">
        <v>0</v>
      </c>
      <c r="AG29" s="20">
        <v>438</v>
      </c>
      <c r="AH29" s="20">
        <v>0</v>
      </c>
      <c r="AI29" s="24">
        <v>1506</v>
      </c>
      <c r="AJ29" s="24">
        <v>1091</v>
      </c>
      <c r="AK29" s="16">
        <v>225</v>
      </c>
      <c r="AL29" s="16">
        <v>2599</v>
      </c>
      <c r="AM29" s="16">
        <v>849</v>
      </c>
      <c r="AN29" s="16">
        <v>451</v>
      </c>
      <c r="AO29" s="16">
        <v>190</v>
      </c>
      <c r="AP29" s="13">
        <v>0</v>
      </c>
    </row>
    <row r="30" spans="1:42" ht="14.3" customHeight="1">
      <c r="A30" s="9" t="s">
        <v>557</v>
      </c>
      <c r="B30" s="18">
        <v>222</v>
      </c>
      <c r="C30" s="11">
        <v>7.8</v>
      </c>
      <c r="D30" s="11">
        <v>7.5</v>
      </c>
      <c r="E30" s="22">
        <f t="shared" si="6"/>
        <v>15.3</v>
      </c>
      <c r="F30" s="22">
        <v>1.2</v>
      </c>
      <c r="G30" s="22">
        <v>19.2</v>
      </c>
      <c r="H30" s="23">
        <v>0</v>
      </c>
      <c r="I30" s="20">
        <v>26</v>
      </c>
      <c r="J30" s="20">
        <v>137</v>
      </c>
      <c r="K30" s="20">
        <v>3</v>
      </c>
      <c r="L30" s="20">
        <v>13</v>
      </c>
      <c r="M30" s="20">
        <v>139</v>
      </c>
      <c r="N30" s="20">
        <v>152</v>
      </c>
      <c r="O30" s="20">
        <v>45</v>
      </c>
      <c r="P30" s="19">
        <v>2.254</v>
      </c>
      <c r="Q30" s="19">
        <v>4.2610000000000001</v>
      </c>
      <c r="R30" s="20">
        <v>61</v>
      </c>
      <c r="S30" s="20">
        <v>17</v>
      </c>
      <c r="T30" s="20">
        <v>57</v>
      </c>
      <c r="U30" s="20">
        <v>0</v>
      </c>
      <c r="V30" s="20">
        <v>6</v>
      </c>
      <c r="W30" s="20">
        <v>41</v>
      </c>
      <c r="X30" s="20">
        <v>155</v>
      </c>
      <c r="Y30" s="20">
        <v>8693</v>
      </c>
      <c r="Z30" s="20">
        <v>359</v>
      </c>
      <c r="AA30" s="20">
        <v>76</v>
      </c>
      <c r="AB30" s="20">
        <v>2</v>
      </c>
      <c r="AC30" s="20">
        <v>2</v>
      </c>
      <c r="AD30" s="23">
        <v>3</v>
      </c>
      <c r="AE30" s="20">
        <v>0</v>
      </c>
      <c r="AF30" s="23">
        <v>0</v>
      </c>
      <c r="AG30" s="20">
        <v>766</v>
      </c>
      <c r="AH30" s="20">
        <v>10</v>
      </c>
      <c r="AI30" s="24">
        <v>1684</v>
      </c>
      <c r="AJ30" s="24">
        <v>1257</v>
      </c>
      <c r="AK30" s="16">
        <v>212</v>
      </c>
      <c r="AL30" s="16">
        <v>3093</v>
      </c>
      <c r="AM30" s="16">
        <v>851</v>
      </c>
      <c r="AN30" s="16">
        <v>483</v>
      </c>
      <c r="AO30" s="16">
        <v>212</v>
      </c>
      <c r="AP30" s="13">
        <v>0</v>
      </c>
    </row>
    <row r="31" spans="1:42" ht="14.3" customHeight="1">
      <c r="A31" s="9" t="s">
        <v>150</v>
      </c>
      <c r="B31" s="18">
        <v>122</v>
      </c>
      <c r="C31" s="11">
        <v>3.7</v>
      </c>
      <c r="D31" s="11">
        <v>4.3</v>
      </c>
      <c r="E31" s="22">
        <f>C31+D31</f>
        <v>8</v>
      </c>
      <c r="F31" s="22">
        <v>10.6</v>
      </c>
      <c r="G31" s="22">
        <v>1.8</v>
      </c>
      <c r="H31" s="13">
        <v>0</v>
      </c>
      <c r="I31" s="16">
        <v>0</v>
      </c>
      <c r="J31" s="16">
        <v>0</v>
      </c>
      <c r="K31" s="16">
        <v>0</v>
      </c>
      <c r="L31" s="16">
        <v>0</v>
      </c>
      <c r="M31" s="16">
        <v>0</v>
      </c>
      <c r="N31" s="16">
        <v>0</v>
      </c>
      <c r="O31" s="16">
        <v>0</v>
      </c>
      <c r="P31" s="10">
        <v>0</v>
      </c>
      <c r="Q31" s="10">
        <v>0</v>
      </c>
      <c r="R31" s="16">
        <v>0</v>
      </c>
      <c r="S31" s="16">
        <v>0</v>
      </c>
      <c r="T31" s="16">
        <v>0</v>
      </c>
      <c r="U31" s="16">
        <v>0</v>
      </c>
      <c r="V31" s="16">
        <v>0</v>
      </c>
      <c r="W31" s="16">
        <v>0</v>
      </c>
      <c r="X31" s="16">
        <v>0</v>
      </c>
      <c r="Y31" s="16">
        <v>0</v>
      </c>
      <c r="Z31" s="16">
        <v>0</v>
      </c>
      <c r="AA31" s="16">
        <v>0</v>
      </c>
      <c r="AB31" s="16">
        <v>0</v>
      </c>
      <c r="AC31" s="16">
        <v>0</v>
      </c>
      <c r="AD31" s="13">
        <v>0</v>
      </c>
      <c r="AE31" s="16">
        <v>0</v>
      </c>
      <c r="AF31" s="13">
        <v>0</v>
      </c>
      <c r="AG31" s="16">
        <v>0</v>
      </c>
      <c r="AH31" s="16">
        <v>0</v>
      </c>
      <c r="AI31" s="16">
        <v>0</v>
      </c>
      <c r="AJ31" s="16">
        <v>0</v>
      </c>
      <c r="AK31" s="16">
        <v>0</v>
      </c>
      <c r="AL31" s="16">
        <v>0</v>
      </c>
      <c r="AM31" s="16">
        <v>0</v>
      </c>
      <c r="AN31" s="16">
        <v>0</v>
      </c>
      <c r="AO31" s="16">
        <v>0</v>
      </c>
      <c r="AP31" s="13">
        <v>0</v>
      </c>
    </row>
    <row r="32" spans="1:42" ht="14.3" customHeight="1">
      <c r="A32" s="9" t="s">
        <v>391</v>
      </c>
      <c r="B32" s="20">
        <v>74</v>
      </c>
      <c r="C32" s="19">
        <v>5</v>
      </c>
      <c r="D32" s="19">
        <v>3.3</v>
      </c>
      <c r="E32" s="23">
        <f>C32+D32</f>
        <v>8.3000000000000007</v>
      </c>
      <c r="F32" s="23">
        <v>0</v>
      </c>
      <c r="G32" s="23">
        <v>0</v>
      </c>
      <c r="H32" s="13">
        <v>1</v>
      </c>
      <c r="I32" s="16">
        <v>1</v>
      </c>
      <c r="J32" s="16">
        <v>2</v>
      </c>
      <c r="K32" s="16">
        <v>1</v>
      </c>
      <c r="L32" s="16">
        <v>0</v>
      </c>
      <c r="M32" s="16">
        <v>2</v>
      </c>
      <c r="N32" s="16">
        <v>1</v>
      </c>
      <c r="O32" s="16">
        <v>2</v>
      </c>
      <c r="P32" s="10">
        <v>8.9999999999999993E-3</v>
      </c>
      <c r="Q32" s="10">
        <v>2.3E-2</v>
      </c>
      <c r="R32" s="16">
        <v>2</v>
      </c>
      <c r="S32" s="16">
        <v>4</v>
      </c>
      <c r="T32" s="16">
        <v>13</v>
      </c>
      <c r="U32" s="16">
        <v>0</v>
      </c>
      <c r="V32" s="16">
        <v>162</v>
      </c>
      <c r="W32" s="16">
        <v>1</v>
      </c>
      <c r="X32" s="16">
        <v>2</v>
      </c>
      <c r="Y32" s="16">
        <v>21</v>
      </c>
      <c r="Z32" s="16">
        <v>5</v>
      </c>
      <c r="AA32" s="16">
        <v>1</v>
      </c>
      <c r="AB32" s="16">
        <v>0</v>
      </c>
      <c r="AC32" s="16">
        <v>0</v>
      </c>
      <c r="AD32" s="13">
        <v>0</v>
      </c>
      <c r="AE32" s="16">
        <v>20</v>
      </c>
      <c r="AF32" s="13">
        <v>0</v>
      </c>
      <c r="AG32" s="16">
        <v>404</v>
      </c>
      <c r="AH32" s="16">
        <v>6</v>
      </c>
      <c r="AI32" s="24">
        <v>5</v>
      </c>
      <c r="AJ32" s="24">
        <v>2</v>
      </c>
      <c r="AK32" s="16">
        <v>1</v>
      </c>
      <c r="AL32" s="16">
        <v>14</v>
      </c>
      <c r="AM32" s="16">
        <v>1</v>
      </c>
      <c r="AN32" s="16">
        <v>2</v>
      </c>
      <c r="AO32" s="16">
        <v>1</v>
      </c>
      <c r="AP32" s="13">
        <v>0</v>
      </c>
    </row>
    <row r="33" spans="1:42" ht="14.3" customHeight="1">
      <c r="A33" s="9" t="s">
        <v>299</v>
      </c>
      <c r="B33" s="20">
        <v>170</v>
      </c>
      <c r="C33" s="19">
        <v>2.8</v>
      </c>
      <c r="D33" s="19">
        <v>9.9</v>
      </c>
      <c r="E33" s="23">
        <f t="shared" ref="E33:E34" si="7">C33+D33</f>
        <v>12.7</v>
      </c>
      <c r="F33" s="23">
        <v>9</v>
      </c>
      <c r="G33" s="23">
        <v>5</v>
      </c>
      <c r="H33" s="13">
        <v>1</v>
      </c>
      <c r="I33" s="16">
        <v>4</v>
      </c>
      <c r="J33" s="16">
        <v>166</v>
      </c>
      <c r="K33" s="16">
        <v>9</v>
      </c>
      <c r="L33" s="16">
        <v>81</v>
      </c>
      <c r="M33" s="16">
        <v>113</v>
      </c>
      <c r="N33" s="16">
        <v>60</v>
      </c>
      <c r="O33" s="16">
        <v>5</v>
      </c>
      <c r="P33" s="10">
        <v>0.84</v>
      </c>
      <c r="Q33" s="10">
        <v>0.626</v>
      </c>
      <c r="R33" s="16">
        <v>1110</v>
      </c>
      <c r="S33" s="16">
        <v>252</v>
      </c>
      <c r="T33" s="16">
        <v>42</v>
      </c>
      <c r="U33" s="16">
        <v>3</v>
      </c>
      <c r="V33" s="16">
        <v>21</v>
      </c>
      <c r="W33" s="16">
        <v>189</v>
      </c>
      <c r="X33" s="16">
        <v>78</v>
      </c>
      <c r="Y33" s="16">
        <v>3040</v>
      </c>
      <c r="Z33" s="16">
        <v>360</v>
      </c>
      <c r="AA33" s="16">
        <v>126</v>
      </c>
      <c r="AB33" s="16">
        <v>4</v>
      </c>
      <c r="AC33" s="16">
        <v>20</v>
      </c>
      <c r="AD33" s="13">
        <v>0</v>
      </c>
      <c r="AE33" s="16">
        <v>0</v>
      </c>
      <c r="AF33" s="13">
        <v>0</v>
      </c>
      <c r="AG33" s="16">
        <v>313</v>
      </c>
      <c r="AH33" s="16">
        <v>8</v>
      </c>
      <c r="AI33" s="25">
        <v>210</v>
      </c>
      <c r="AJ33" s="25">
        <v>524</v>
      </c>
      <c r="AK33" s="16">
        <v>95</v>
      </c>
      <c r="AL33" s="16">
        <v>1096</v>
      </c>
      <c r="AM33" s="16">
        <v>242</v>
      </c>
      <c r="AN33" s="16">
        <v>84</v>
      </c>
      <c r="AO33" s="16">
        <v>111</v>
      </c>
      <c r="AP33" s="13">
        <v>0.8</v>
      </c>
    </row>
    <row r="34" spans="1:42" ht="14.3" customHeight="1">
      <c r="A34" s="9" t="s">
        <v>406</v>
      </c>
      <c r="B34" s="18">
        <v>92.5</v>
      </c>
      <c r="C34" s="11">
        <v>1.4</v>
      </c>
      <c r="D34" s="11">
        <v>6.4</v>
      </c>
      <c r="E34" s="22">
        <f t="shared" si="7"/>
        <v>7.8000000000000007</v>
      </c>
      <c r="F34" s="22">
        <v>3.05</v>
      </c>
      <c r="G34" s="22">
        <v>2.8</v>
      </c>
      <c r="H34" s="13">
        <v>0.5</v>
      </c>
      <c r="I34" s="16">
        <v>116.5</v>
      </c>
      <c r="J34" s="16">
        <v>78</v>
      </c>
      <c r="K34" s="16">
        <v>7</v>
      </c>
      <c r="L34" s="16">
        <v>38</v>
      </c>
      <c r="M34" s="16">
        <v>63</v>
      </c>
      <c r="N34" s="16">
        <v>27</v>
      </c>
      <c r="O34" s="16">
        <v>179.5</v>
      </c>
      <c r="P34" s="10">
        <v>0.60350000000000004</v>
      </c>
      <c r="Q34" s="10">
        <v>0.69850000000000001</v>
      </c>
      <c r="R34" s="16">
        <v>319.5</v>
      </c>
      <c r="S34" s="16">
        <v>119.5</v>
      </c>
      <c r="T34" s="16">
        <v>19</v>
      </c>
      <c r="U34" s="16">
        <v>1.5</v>
      </c>
      <c r="V34" s="16">
        <v>1</v>
      </c>
      <c r="W34" s="16">
        <v>62.5</v>
      </c>
      <c r="X34" s="16">
        <v>26</v>
      </c>
      <c r="Y34" s="16">
        <v>1359.5</v>
      </c>
      <c r="Z34" s="16">
        <v>175</v>
      </c>
      <c r="AA34" s="16">
        <v>37</v>
      </c>
      <c r="AB34" s="16">
        <v>2</v>
      </c>
      <c r="AC34" s="16">
        <v>10</v>
      </c>
      <c r="AD34" s="13">
        <v>0</v>
      </c>
      <c r="AE34" s="16">
        <v>0</v>
      </c>
      <c r="AF34" s="13">
        <v>0</v>
      </c>
      <c r="AG34" s="16">
        <v>305</v>
      </c>
      <c r="AH34" s="16">
        <v>0</v>
      </c>
      <c r="AI34" s="25">
        <v>95</v>
      </c>
      <c r="AJ34" s="25">
        <v>237.5</v>
      </c>
      <c r="AK34" s="16">
        <v>43</v>
      </c>
      <c r="AL34" s="16">
        <v>484</v>
      </c>
      <c r="AM34" s="16">
        <v>109</v>
      </c>
      <c r="AN34" s="16">
        <v>38</v>
      </c>
      <c r="AO34" s="16">
        <v>50</v>
      </c>
      <c r="AP34" s="13">
        <v>0.3</v>
      </c>
    </row>
    <row r="35" spans="1:42" ht="14.3" customHeight="1">
      <c r="A35" s="9" t="s">
        <v>295</v>
      </c>
      <c r="B35" s="18">
        <v>185</v>
      </c>
      <c r="C35" s="11">
        <v>2.8</v>
      </c>
      <c r="D35" s="11">
        <v>12.8</v>
      </c>
      <c r="E35" s="22">
        <f>C35+D35</f>
        <v>15.600000000000001</v>
      </c>
      <c r="F35" s="22">
        <v>6.1</v>
      </c>
      <c r="G35" s="22">
        <v>5.6</v>
      </c>
      <c r="H35" s="13">
        <v>1</v>
      </c>
      <c r="I35" s="16">
        <v>233</v>
      </c>
      <c r="J35" s="16">
        <v>156</v>
      </c>
      <c r="K35" s="16">
        <v>14</v>
      </c>
      <c r="L35" s="16">
        <v>76</v>
      </c>
      <c r="M35" s="16">
        <v>126</v>
      </c>
      <c r="N35" s="16">
        <v>54</v>
      </c>
      <c r="O35" s="16">
        <v>359</v>
      </c>
      <c r="P35" s="10">
        <v>1.2070000000000001</v>
      </c>
      <c r="Q35" s="10">
        <v>1.397</v>
      </c>
      <c r="R35" s="16">
        <v>639</v>
      </c>
      <c r="S35" s="16">
        <v>239</v>
      </c>
      <c r="T35" s="16">
        <v>38</v>
      </c>
      <c r="U35" s="16">
        <v>3</v>
      </c>
      <c r="V35" s="16">
        <v>2</v>
      </c>
      <c r="W35" s="16">
        <v>125</v>
      </c>
      <c r="X35" s="16">
        <v>52</v>
      </c>
      <c r="Y35" s="16">
        <v>2719</v>
      </c>
      <c r="Z35" s="16">
        <v>350</v>
      </c>
      <c r="AA35" s="16">
        <v>74</v>
      </c>
      <c r="AB35" s="16">
        <v>4</v>
      </c>
      <c r="AC35" s="16">
        <v>20</v>
      </c>
      <c r="AD35" s="13">
        <v>0</v>
      </c>
      <c r="AE35" s="16">
        <v>0</v>
      </c>
      <c r="AF35" s="13">
        <v>0</v>
      </c>
      <c r="AG35" s="16">
        <v>610</v>
      </c>
      <c r="AH35" s="16">
        <v>0</v>
      </c>
      <c r="AI35" s="25">
        <v>190</v>
      </c>
      <c r="AJ35" s="25">
        <v>475</v>
      </c>
      <c r="AK35" s="16">
        <v>86</v>
      </c>
      <c r="AL35" s="16">
        <v>988</v>
      </c>
      <c r="AM35" s="16">
        <v>218</v>
      </c>
      <c r="AN35" s="16">
        <v>76</v>
      </c>
      <c r="AO35" s="16">
        <v>100</v>
      </c>
      <c r="AP35" s="13">
        <v>0.6</v>
      </c>
    </row>
    <row r="36" spans="1:42" ht="14.3" customHeight="1">
      <c r="A36" s="9" t="s">
        <v>296</v>
      </c>
      <c r="B36" s="18">
        <v>309</v>
      </c>
      <c r="C36" s="11">
        <v>4.5999999999999996</v>
      </c>
      <c r="D36" s="11">
        <v>20.399999999999999</v>
      </c>
      <c r="E36" s="22">
        <f>C36+D36</f>
        <v>25</v>
      </c>
      <c r="F36" s="22">
        <v>10.85</v>
      </c>
      <c r="G36" s="22">
        <v>9.25</v>
      </c>
      <c r="H36" s="13">
        <v>2</v>
      </c>
      <c r="I36" s="16">
        <v>389</v>
      </c>
      <c r="J36" s="16">
        <v>260</v>
      </c>
      <c r="K36" s="16">
        <v>23</v>
      </c>
      <c r="L36" s="16">
        <v>126</v>
      </c>
      <c r="M36" s="16">
        <v>211</v>
      </c>
      <c r="N36" s="16">
        <v>91</v>
      </c>
      <c r="O36" s="16">
        <v>598</v>
      </c>
      <c r="P36" s="10">
        <v>2.0110000000000001</v>
      </c>
      <c r="Q36" s="10">
        <v>2.3290000000000002</v>
      </c>
      <c r="R36" s="16">
        <v>1065</v>
      </c>
      <c r="S36" s="16">
        <v>398</v>
      </c>
      <c r="T36" s="16">
        <v>63</v>
      </c>
      <c r="U36" s="16">
        <v>6</v>
      </c>
      <c r="V36" s="16">
        <v>4</v>
      </c>
      <c r="W36" s="16">
        <v>208</v>
      </c>
      <c r="X36" s="16">
        <v>86</v>
      </c>
      <c r="Y36" s="16">
        <v>4532</v>
      </c>
      <c r="Z36" s="16">
        <v>584</v>
      </c>
      <c r="AA36" s="16">
        <v>123</v>
      </c>
      <c r="AB36" s="16">
        <v>6</v>
      </c>
      <c r="AC36" s="16">
        <v>34</v>
      </c>
      <c r="AD36" s="13">
        <v>0</v>
      </c>
      <c r="AE36" s="16">
        <v>0</v>
      </c>
      <c r="AF36" s="13">
        <v>0</v>
      </c>
      <c r="AG36" s="16">
        <v>1016</v>
      </c>
      <c r="AH36" s="16">
        <v>0</v>
      </c>
      <c r="AI36" s="25">
        <v>317</v>
      </c>
      <c r="AJ36" s="25">
        <v>792</v>
      </c>
      <c r="AK36" s="16">
        <v>143</v>
      </c>
      <c r="AL36" s="16">
        <v>1647</v>
      </c>
      <c r="AM36" s="16">
        <v>364</v>
      </c>
      <c r="AN36" s="16">
        <v>127</v>
      </c>
      <c r="AO36" s="16">
        <v>166</v>
      </c>
      <c r="AP36" s="13">
        <v>1</v>
      </c>
    </row>
    <row r="37" spans="1:42" ht="14.3" customHeight="1">
      <c r="A37" s="9" t="s">
        <v>275</v>
      </c>
      <c r="B37" s="18">
        <v>69</v>
      </c>
      <c r="C37" s="11">
        <v>0.6</v>
      </c>
      <c r="D37" s="11">
        <v>4.4000000000000004</v>
      </c>
      <c r="E37" s="22">
        <f>C37+D37</f>
        <v>5</v>
      </c>
      <c r="F37" s="22">
        <v>0.1</v>
      </c>
      <c r="G37" s="22">
        <v>3.9</v>
      </c>
      <c r="H37" s="13">
        <v>5</v>
      </c>
      <c r="I37" s="16">
        <v>2</v>
      </c>
      <c r="J37" s="16">
        <v>61</v>
      </c>
      <c r="K37" s="16">
        <v>95</v>
      </c>
      <c r="L37" s="16">
        <v>50</v>
      </c>
      <c r="M37" s="16">
        <v>129</v>
      </c>
      <c r="N37" s="16">
        <v>0</v>
      </c>
      <c r="O37" s="16">
        <v>0</v>
      </c>
      <c r="P37" s="10">
        <v>1.1579999999999999</v>
      </c>
      <c r="Q37" s="10">
        <v>0.68700000000000006</v>
      </c>
      <c r="R37" s="16">
        <v>139</v>
      </c>
      <c r="S37" s="16">
        <v>408</v>
      </c>
      <c r="T37" s="16">
        <v>0</v>
      </c>
      <c r="U37" s="16">
        <v>0</v>
      </c>
      <c r="V37" s="16">
        <v>2</v>
      </c>
      <c r="W37" s="16">
        <v>93</v>
      </c>
      <c r="X37" s="16">
        <v>26</v>
      </c>
      <c r="Y37" s="16">
        <v>1325</v>
      </c>
      <c r="Z37" s="16">
        <v>132</v>
      </c>
      <c r="AA37" s="16">
        <v>48</v>
      </c>
      <c r="AB37" s="16">
        <v>0</v>
      </c>
      <c r="AC37" s="16">
        <v>7</v>
      </c>
      <c r="AD37" s="13">
        <v>0</v>
      </c>
      <c r="AE37" s="16">
        <v>240</v>
      </c>
      <c r="AF37" s="13">
        <v>0</v>
      </c>
      <c r="AG37" s="16">
        <v>75</v>
      </c>
      <c r="AH37" s="16">
        <v>0</v>
      </c>
      <c r="AI37" s="25">
        <v>146</v>
      </c>
      <c r="AJ37" s="25">
        <v>321</v>
      </c>
      <c r="AK37" s="16">
        <v>61</v>
      </c>
      <c r="AL37" s="16">
        <v>525</v>
      </c>
      <c r="AM37" s="16">
        <v>141</v>
      </c>
      <c r="AN37" s="16">
        <v>88</v>
      </c>
      <c r="AO37" s="16">
        <v>65</v>
      </c>
      <c r="AP37" s="13">
        <v>0</v>
      </c>
    </row>
    <row r="38" spans="1:42" ht="14.3" customHeight="1">
      <c r="A38" s="9" t="s">
        <v>206</v>
      </c>
      <c r="B38" s="18">
        <v>42</v>
      </c>
      <c r="C38" s="11">
        <v>0</v>
      </c>
      <c r="D38" s="11">
        <v>0</v>
      </c>
      <c r="E38" s="22">
        <f>C38+D38</f>
        <v>0</v>
      </c>
      <c r="F38" s="22">
        <v>10.6</v>
      </c>
      <c r="G38" s="22">
        <v>0</v>
      </c>
      <c r="H38" s="13">
        <v>0</v>
      </c>
      <c r="I38" s="16">
        <v>0</v>
      </c>
      <c r="J38" s="16">
        <v>0</v>
      </c>
      <c r="K38" s="16">
        <v>0</v>
      </c>
      <c r="L38" s="16">
        <v>0</v>
      </c>
      <c r="M38" s="16">
        <v>0</v>
      </c>
      <c r="N38" s="16">
        <v>0</v>
      </c>
      <c r="O38" s="16">
        <v>0</v>
      </c>
      <c r="P38" s="10">
        <v>0</v>
      </c>
      <c r="Q38" s="10">
        <v>0</v>
      </c>
      <c r="R38" s="16">
        <v>0</v>
      </c>
      <c r="S38" s="16">
        <v>0</v>
      </c>
      <c r="T38" s="16">
        <v>0</v>
      </c>
      <c r="U38" s="16">
        <v>0</v>
      </c>
      <c r="V38" s="16">
        <v>0</v>
      </c>
      <c r="W38" s="16">
        <v>0</v>
      </c>
      <c r="X38" s="16">
        <v>0</v>
      </c>
      <c r="Y38" s="16">
        <v>0</v>
      </c>
      <c r="Z38" s="16">
        <v>0</v>
      </c>
      <c r="AA38" s="16">
        <v>0</v>
      </c>
      <c r="AB38" s="16">
        <v>0</v>
      </c>
      <c r="AC38" s="16">
        <v>0</v>
      </c>
      <c r="AD38" s="13">
        <v>0</v>
      </c>
      <c r="AE38" s="16">
        <v>0</v>
      </c>
      <c r="AF38" s="13">
        <v>0</v>
      </c>
      <c r="AG38" s="16">
        <v>0</v>
      </c>
      <c r="AH38" s="16">
        <v>0</v>
      </c>
      <c r="AI38" s="25">
        <v>0</v>
      </c>
      <c r="AJ38" s="25">
        <v>0</v>
      </c>
      <c r="AK38" s="16">
        <v>0</v>
      </c>
      <c r="AL38" s="16">
        <v>0</v>
      </c>
      <c r="AM38" s="16">
        <v>0</v>
      </c>
      <c r="AN38" s="16">
        <v>0</v>
      </c>
      <c r="AO38" s="16">
        <v>0</v>
      </c>
      <c r="AP38" s="13">
        <v>1</v>
      </c>
    </row>
    <row r="39" spans="1:42" ht="14.3" customHeight="1">
      <c r="A39" s="9" t="s">
        <v>203</v>
      </c>
      <c r="B39" s="18">
        <v>84</v>
      </c>
      <c r="C39" s="11">
        <v>0</v>
      </c>
      <c r="D39" s="11">
        <v>0</v>
      </c>
      <c r="E39" s="22">
        <v>0</v>
      </c>
      <c r="F39" s="22">
        <v>21.2</v>
      </c>
      <c r="G39" s="22">
        <v>0</v>
      </c>
      <c r="H39" s="13">
        <v>0</v>
      </c>
      <c r="I39" s="16">
        <v>0</v>
      </c>
      <c r="J39" s="16">
        <v>0</v>
      </c>
      <c r="K39" s="16">
        <v>0</v>
      </c>
      <c r="L39" s="16">
        <v>0</v>
      </c>
      <c r="M39" s="16">
        <v>0</v>
      </c>
      <c r="N39" s="16">
        <v>0</v>
      </c>
      <c r="O39" s="16">
        <v>0</v>
      </c>
      <c r="P39" s="10">
        <v>0</v>
      </c>
      <c r="Q39" s="10">
        <v>0</v>
      </c>
      <c r="R39" s="16">
        <v>0</v>
      </c>
      <c r="S39" s="16">
        <v>0</v>
      </c>
      <c r="T39" s="16">
        <v>0</v>
      </c>
      <c r="U39" s="16">
        <v>0</v>
      </c>
      <c r="V39" s="16">
        <v>0</v>
      </c>
      <c r="W39" s="16">
        <v>0</v>
      </c>
      <c r="X39" s="16">
        <v>0</v>
      </c>
      <c r="Y39" s="16">
        <v>0</v>
      </c>
      <c r="Z39" s="16">
        <v>0</v>
      </c>
      <c r="AA39" s="16">
        <v>0</v>
      </c>
      <c r="AB39" s="16">
        <v>0</v>
      </c>
      <c r="AC39" s="16">
        <v>0</v>
      </c>
      <c r="AD39" s="13">
        <v>0</v>
      </c>
      <c r="AE39" s="16">
        <v>0</v>
      </c>
      <c r="AF39" s="13">
        <v>0</v>
      </c>
      <c r="AG39" s="16">
        <v>0</v>
      </c>
      <c r="AH39" s="16">
        <v>0</v>
      </c>
      <c r="AI39" s="25">
        <v>0</v>
      </c>
      <c r="AJ39" s="25">
        <v>0</v>
      </c>
      <c r="AK39" s="16">
        <v>0</v>
      </c>
      <c r="AL39" s="16">
        <v>0</v>
      </c>
      <c r="AM39" s="16">
        <v>0</v>
      </c>
      <c r="AN39" s="16">
        <v>0</v>
      </c>
      <c r="AO39" s="16">
        <v>0</v>
      </c>
      <c r="AP39" s="13">
        <v>2</v>
      </c>
    </row>
    <row r="40" spans="1:42" ht="14.3" customHeight="1">
      <c r="A40" s="9" t="s">
        <v>204</v>
      </c>
      <c r="B40" s="18">
        <v>105</v>
      </c>
      <c r="C40" s="11">
        <v>0</v>
      </c>
      <c r="D40" s="11">
        <v>0</v>
      </c>
      <c r="E40" s="22">
        <v>0</v>
      </c>
      <c r="F40" s="22">
        <v>27</v>
      </c>
      <c r="G40" s="22">
        <v>0</v>
      </c>
      <c r="H40" s="13">
        <v>0</v>
      </c>
      <c r="I40" s="16">
        <v>0</v>
      </c>
      <c r="J40" s="16">
        <v>0</v>
      </c>
      <c r="K40" s="16">
        <v>0</v>
      </c>
      <c r="L40" s="16">
        <v>0</v>
      </c>
      <c r="M40" s="16">
        <v>0</v>
      </c>
      <c r="N40" s="16">
        <v>0</v>
      </c>
      <c r="O40" s="16">
        <v>0</v>
      </c>
      <c r="P40" s="10">
        <v>0</v>
      </c>
      <c r="Q40" s="10">
        <v>0</v>
      </c>
      <c r="R40" s="16">
        <v>0</v>
      </c>
      <c r="S40" s="16">
        <v>0</v>
      </c>
      <c r="T40" s="16">
        <v>0</v>
      </c>
      <c r="U40" s="16">
        <v>0</v>
      </c>
      <c r="V40" s="16">
        <v>0</v>
      </c>
      <c r="W40" s="16">
        <v>0</v>
      </c>
      <c r="X40" s="16">
        <v>0</v>
      </c>
      <c r="Y40" s="16">
        <v>0</v>
      </c>
      <c r="Z40" s="16">
        <v>0</v>
      </c>
      <c r="AA40" s="16">
        <v>0</v>
      </c>
      <c r="AB40" s="16">
        <v>0</v>
      </c>
      <c r="AC40" s="16">
        <v>0</v>
      </c>
      <c r="AD40" s="13">
        <v>0</v>
      </c>
      <c r="AE40" s="16">
        <v>0</v>
      </c>
      <c r="AF40" s="13">
        <v>0</v>
      </c>
      <c r="AG40" s="16">
        <v>0</v>
      </c>
      <c r="AH40" s="16">
        <v>0</v>
      </c>
      <c r="AI40" s="25">
        <v>0</v>
      </c>
      <c r="AJ40" s="25">
        <v>0</v>
      </c>
      <c r="AK40" s="16">
        <v>0</v>
      </c>
      <c r="AL40" s="16">
        <v>0</v>
      </c>
      <c r="AM40" s="16">
        <v>0</v>
      </c>
      <c r="AN40" s="16">
        <v>0</v>
      </c>
      <c r="AO40" s="16">
        <v>0</v>
      </c>
      <c r="AP40" s="13">
        <v>2.5</v>
      </c>
    </row>
    <row r="41" spans="1:42" ht="14.3" customHeight="1">
      <c r="A41" s="9" t="s">
        <v>205</v>
      </c>
      <c r="B41" s="18">
        <v>138.6</v>
      </c>
      <c r="C41" s="11">
        <v>0</v>
      </c>
      <c r="D41" s="11">
        <v>0</v>
      </c>
      <c r="E41" s="22">
        <v>0</v>
      </c>
      <c r="F41" s="22">
        <v>34.979999999999997</v>
      </c>
      <c r="G41" s="22">
        <v>0</v>
      </c>
      <c r="H41" s="13">
        <v>0</v>
      </c>
      <c r="I41" s="16">
        <v>0</v>
      </c>
      <c r="J41" s="16">
        <v>0</v>
      </c>
      <c r="K41" s="16">
        <v>0</v>
      </c>
      <c r="L41" s="16">
        <v>0</v>
      </c>
      <c r="M41" s="16">
        <v>0</v>
      </c>
      <c r="N41" s="16">
        <v>0</v>
      </c>
      <c r="O41" s="16">
        <v>0</v>
      </c>
      <c r="P41" s="10">
        <v>0</v>
      </c>
      <c r="Q41" s="10">
        <v>0</v>
      </c>
      <c r="R41" s="16">
        <v>0</v>
      </c>
      <c r="S41" s="16">
        <v>0</v>
      </c>
      <c r="T41" s="16">
        <v>0</v>
      </c>
      <c r="U41" s="16">
        <v>0</v>
      </c>
      <c r="V41" s="16">
        <v>0</v>
      </c>
      <c r="W41" s="16">
        <v>0</v>
      </c>
      <c r="X41" s="16">
        <v>0</v>
      </c>
      <c r="Y41" s="16">
        <v>0</v>
      </c>
      <c r="Z41" s="16">
        <v>0</v>
      </c>
      <c r="AA41" s="16">
        <v>0</v>
      </c>
      <c r="AB41" s="16">
        <v>0</v>
      </c>
      <c r="AC41" s="16">
        <v>0</v>
      </c>
      <c r="AD41" s="13">
        <v>0</v>
      </c>
      <c r="AE41" s="16">
        <v>0</v>
      </c>
      <c r="AF41" s="13">
        <v>0</v>
      </c>
      <c r="AG41" s="16">
        <v>0</v>
      </c>
      <c r="AH41" s="16">
        <v>0</v>
      </c>
      <c r="AI41" s="25">
        <v>0</v>
      </c>
      <c r="AJ41" s="25">
        <v>0</v>
      </c>
      <c r="AK41" s="16">
        <v>0</v>
      </c>
      <c r="AL41" s="16">
        <v>0</v>
      </c>
      <c r="AM41" s="16">
        <v>0</v>
      </c>
      <c r="AN41" s="16">
        <v>0</v>
      </c>
      <c r="AO41" s="16">
        <v>0</v>
      </c>
      <c r="AP41" s="13">
        <v>0.33</v>
      </c>
    </row>
    <row r="42" spans="1:42" ht="14.3" customHeight="1">
      <c r="A42" s="9" t="s">
        <v>160</v>
      </c>
      <c r="B42" s="18">
        <v>123</v>
      </c>
      <c r="C42" s="11">
        <v>0.05</v>
      </c>
      <c r="D42" s="11">
        <v>0.06</v>
      </c>
      <c r="E42" s="22">
        <f>C42+D42</f>
        <v>0.11</v>
      </c>
      <c r="F42" s="22">
        <v>29</v>
      </c>
      <c r="G42" s="22">
        <v>0.1</v>
      </c>
      <c r="H42" s="13">
        <v>0</v>
      </c>
      <c r="I42" s="16">
        <v>3</v>
      </c>
      <c r="J42" s="16">
        <v>50</v>
      </c>
      <c r="K42" s="16">
        <v>18</v>
      </c>
      <c r="L42" s="16">
        <v>5</v>
      </c>
      <c r="M42" s="16">
        <v>8</v>
      </c>
      <c r="N42" s="16">
        <v>10</v>
      </c>
      <c r="O42" s="16">
        <v>5</v>
      </c>
      <c r="P42" s="10">
        <v>0.64800000000000002</v>
      </c>
      <c r="Q42" s="10">
        <v>0.29799999999999999</v>
      </c>
      <c r="R42" s="16">
        <v>150</v>
      </c>
      <c r="S42" s="16">
        <v>70</v>
      </c>
      <c r="T42" s="16">
        <v>50</v>
      </c>
      <c r="U42" s="16">
        <v>5</v>
      </c>
      <c r="V42" s="16">
        <v>18</v>
      </c>
      <c r="W42" s="16">
        <v>15</v>
      </c>
      <c r="X42" s="16">
        <v>10</v>
      </c>
      <c r="Y42" s="16">
        <v>183</v>
      </c>
      <c r="Z42" s="16">
        <v>110</v>
      </c>
      <c r="AA42" s="16">
        <v>35</v>
      </c>
      <c r="AB42" s="16">
        <v>0</v>
      </c>
      <c r="AC42" s="16">
        <v>0</v>
      </c>
      <c r="AD42" s="13">
        <v>0</v>
      </c>
      <c r="AE42" s="16">
        <v>3830</v>
      </c>
      <c r="AF42" s="13">
        <v>0</v>
      </c>
      <c r="AG42" s="16">
        <v>646</v>
      </c>
      <c r="AH42" s="16">
        <v>8</v>
      </c>
      <c r="AI42" s="25">
        <v>10</v>
      </c>
      <c r="AJ42" s="25">
        <v>18</v>
      </c>
      <c r="AK42" s="16">
        <v>5</v>
      </c>
      <c r="AL42" s="16">
        <v>35</v>
      </c>
      <c r="AM42" s="16">
        <v>13</v>
      </c>
      <c r="AN42" s="16">
        <v>5</v>
      </c>
      <c r="AO42" s="16">
        <v>5</v>
      </c>
      <c r="AP42" s="13">
        <v>2.2999999999999998</v>
      </c>
    </row>
    <row r="43" spans="1:42" ht="14.3" customHeight="1">
      <c r="A43" s="9" t="s">
        <v>164</v>
      </c>
      <c r="B43" s="16">
        <v>37</v>
      </c>
      <c r="C43" s="10">
        <v>1.8</v>
      </c>
      <c r="D43" s="10">
        <v>1.2</v>
      </c>
      <c r="E43" s="23">
        <f t="shared" ref="E43:E85" si="8">C43+D43</f>
        <v>3</v>
      </c>
      <c r="F43" s="13">
        <v>2</v>
      </c>
      <c r="G43" s="13">
        <v>0</v>
      </c>
      <c r="H43" s="13">
        <v>0</v>
      </c>
      <c r="I43" s="16">
        <v>79</v>
      </c>
      <c r="J43" s="16">
        <v>59</v>
      </c>
      <c r="K43" s="16">
        <v>9</v>
      </c>
      <c r="L43" s="16">
        <v>3</v>
      </c>
      <c r="M43" s="16">
        <v>10</v>
      </c>
      <c r="N43" s="16">
        <v>5</v>
      </c>
      <c r="O43" s="16">
        <v>124</v>
      </c>
      <c r="P43" s="10">
        <v>0.25800000000000001</v>
      </c>
      <c r="Q43" s="10">
        <v>8.1000000000000003E-2</v>
      </c>
      <c r="R43" s="16">
        <v>21</v>
      </c>
      <c r="S43" s="16">
        <v>51</v>
      </c>
      <c r="T43" s="16">
        <v>5</v>
      </c>
      <c r="U43" s="16">
        <v>1</v>
      </c>
      <c r="V43" s="16">
        <v>178</v>
      </c>
      <c r="W43" s="16">
        <v>8</v>
      </c>
      <c r="X43" s="16">
        <v>17</v>
      </c>
      <c r="Y43" s="16">
        <v>391</v>
      </c>
      <c r="Z43" s="16">
        <v>42</v>
      </c>
      <c r="AA43" s="16">
        <v>19</v>
      </c>
      <c r="AB43" s="16">
        <v>0</v>
      </c>
      <c r="AC43" s="16">
        <v>2</v>
      </c>
      <c r="AD43" s="13">
        <v>0</v>
      </c>
      <c r="AE43" s="16">
        <v>1363</v>
      </c>
      <c r="AF43" s="13">
        <v>0</v>
      </c>
      <c r="AG43" s="16">
        <v>332</v>
      </c>
      <c r="AH43" s="16">
        <v>11</v>
      </c>
      <c r="AI43" s="24">
        <v>30</v>
      </c>
      <c r="AJ43" s="24">
        <v>24</v>
      </c>
      <c r="AK43" s="16">
        <v>5</v>
      </c>
      <c r="AL43" s="16">
        <v>93</v>
      </c>
      <c r="AM43" s="16">
        <v>15</v>
      </c>
      <c r="AN43" s="16">
        <v>9</v>
      </c>
      <c r="AO43" s="16">
        <v>5</v>
      </c>
      <c r="AP43" s="13">
        <v>0.2</v>
      </c>
    </row>
    <row r="44" spans="1:42" ht="14.3" customHeight="1">
      <c r="A44" s="9" t="s">
        <v>208</v>
      </c>
      <c r="B44" s="18">
        <v>113</v>
      </c>
      <c r="C44" s="11">
        <v>0.4</v>
      </c>
      <c r="D44" s="11">
        <v>2.7</v>
      </c>
      <c r="E44" s="22">
        <f t="shared" si="8"/>
        <v>3.1</v>
      </c>
      <c r="F44" s="22">
        <v>7</v>
      </c>
      <c r="G44" s="22">
        <v>13</v>
      </c>
      <c r="H44" s="22">
        <v>0</v>
      </c>
      <c r="I44" s="18">
        <v>212.5</v>
      </c>
      <c r="J44" s="18">
        <v>297.5</v>
      </c>
      <c r="K44" s="18">
        <v>218</v>
      </c>
      <c r="L44" s="18">
        <v>35.5</v>
      </c>
      <c r="M44" s="18">
        <v>239</v>
      </c>
      <c r="N44" s="18">
        <v>0</v>
      </c>
      <c r="O44" s="18">
        <v>0</v>
      </c>
      <c r="P44" s="11">
        <v>5.5</v>
      </c>
      <c r="Q44" s="11">
        <v>1.75</v>
      </c>
      <c r="R44" s="18">
        <v>0.5</v>
      </c>
      <c r="S44" s="18">
        <v>0.5</v>
      </c>
      <c r="T44" s="18">
        <v>0</v>
      </c>
      <c r="U44" s="18">
        <v>53</v>
      </c>
      <c r="V44" s="18">
        <v>173</v>
      </c>
      <c r="W44" s="18">
        <v>300</v>
      </c>
      <c r="X44" s="18">
        <v>450</v>
      </c>
      <c r="Y44" s="18">
        <v>4400</v>
      </c>
      <c r="Z44" s="18">
        <v>1300</v>
      </c>
      <c r="AA44" s="18">
        <v>450</v>
      </c>
      <c r="AB44" s="18">
        <v>5.5</v>
      </c>
      <c r="AC44" s="18">
        <v>58.5</v>
      </c>
      <c r="AD44" s="22">
        <v>0.45</v>
      </c>
      <c r="AE44" s="18">
        <v>12000</v>
      </c>
      <c r="AF44" s="22">
        <v>0.8</v>
      </c>
      <c r="AG44" s="18">
        <v>4450</v>
      </c>
      <c r="AH44" s="18">
        <v>0</v>
      </c>
      <c r="AI44" s="18">
        <v>0</v>
      </c>
      <c r="AJ44" s="18">
        <v>0</v>
      </c>
      <c r="AK44" s="18">
        <v>0</v>
      </c>
      <c r="AL44" s="18">
        <v>0</v>
      </c>
      <c r="AM44" s="18">
        <v>0</v>
      </c>
      <c r="AN44" s="18">
        <v>0</v>
      </c>
      <c r="AO44" s="18">
        <v>0</v>
      </c>
      <c r="AP44" s="13">
        <v>0</v>
      </c>
    </row>
    <row r="45" spans="1:42" ht="14.3" customHeight="1">
      <c r="A45" s="9" t="s">
        <v>117</v>
      </c>
      <c r="B45" s="18">
        <v>226</v>
      </c>
      <c r="C45" s="11">
        <v>0.8</v>
      </c>
      <c r="D45" s="11">
        <v>5.4</v>
      </c>
      <c r="E45" s="22">
        <f t="shared" si="8"/>
        <v>6.2</v>
      </c>
      <c r="F45" s="22">
        <v>14</v>
      </c>
      <c r="G45" s="22">
        <v>26</v>
      </c>
      <c r="H45" s="22">
        <v>0</v>
      </c>
      <c r="I45" s="18">
        <v>425</v>
      </c>
      <c r="J45" s="18">
        <v>595</v>
      </c>
      <c r="K45" s="18">
        <v>436</v>
      </c>
      <c r="L45" s="18">
        <v>71</v>
      </c>
      <c r="M45" s="18">
        <v>478</v>
      </c>
      <c r="N45" s="18">
        <v>0</v>
      </c>
      <c r="O45" s="18">
        <v>0</v>
      </c>
      <c r="P45" s="11">
        <v>11</v>
      </c>
      <c r="Q45" s="11">
        <v>3.5</v>
      </c>
      <c r="R45" s="18">
        <v>0.7</v>
      </c>
      <c r="S45" s="18">
        <v>0.9</v>
      </c>
      <c r="T45" s="18">
        <v>0</v>
      </c>
      <c r="U45" s="18">
        <v>106</v>
      </c>
      <c r="V45" s="18">
        <v>346</v>
      </c>
      <c r="W45" s="18">
        <v>600</v>
      </c>
      <c r="X45" s="18">
        <v>900</v>
      </c>
      <c r="Y45" s="18">
        <v>8800</v>
      </c>
      <c r="Z45" s="18">
        <v>2600</v>
      </c>
      <c r="AA45" s="18">
        <v>900</v>
      </c>
      <c r="AB45" s="18">
        <v>11</v>
      </c>
      <c r="AC45" s="18">
        <v>117</v>
      </c>
      <c r="AD45" s="22">
        <v>0.9</v>
      </c>
      <c r="AE45" s="18">
        <v>24000</v>
      </c>
      <c r="AF45" s="22">
        <v>1.6</v>
      </c>
      <c r="AG45" s="18">
        <v>8900</v>
      </c>
      <c r="AH45" s="18">
        <v>0</v>
      </c>
      <c r="AI45" s="18">
        <v>0</v>
      </c>
      <c r="AJ45" s="18">
        <v>0</v>
      </c>
      <c r="AK45" s="18">
        <v>0</v>
      </c>
      <c r="AL45" s="18">
        <v>0</v>
      </c>
      <c r="AM45" s="18">
        <v>0</v>
      </c>
      <c r="AN45" s="18">
        <v>0</v>
      </c>
      <c r="AO45" s="18">
        <v>0</v>
      </c>
      <c r="AP45" s="13">
        <v>0</v>
      </c>
    </row>
    <row r="46" spans="1:42" ht="14.3" customHeight="1">
      <c r="A46" s="9" t="s">
        <v>197</v>
      </c>
      <c r="B46" s="16">
        <v>312</v>
      </c>
      <c r="C46" s="10">
        <v>11.1</v>
      </c>
      <c r="D46" s="10">
        <v>8</v>
      </c>
      <c r="E46" s="23">
        <f t="shared" si="8"/>
        <v>19.100000000000001</v>
      </c>
      <c r="F46" s="13">
        <v>31</v>
      </c>
      <c r="G46" s="13">
        <v>4</v>
      </c>
      <c r="H46" s="13">
        <v>2</v>
      </c>
      <c r="I46" s="16">
        <v>75</v>
      </c>
      <c r="J46" s="16">
        <v>139</v>
      </c>
      <c r="K46" s="16">
        <v>42</v>
      </c>
      <c r="L46" s="16">
        <v>22</v>
      </c>
      <c r="M46" s="16">
        <v>105</v>
      </c>
      <c r="N46" s="16">
        <v>48</v>
      </c>
      <c r="O46" s="16">
        <v>70</v>
      </c>
      <c r="P46" s="10">
        <v>1.0429999999999999</v>
      </c>
      <c r="Q46" s="10">
        <v>0.621</v>
      </c>
      <c r="R46" s="16">
        <v>198</v>
      </c>
      <c r="S46" s="16">
        <v>198</v>
      </c>
      <c r="T46" s="16">
        <v>52</v>
      </c>
      <c r="U46" s="16">
        <v>4</v>
      </c>
      <c r="V46" s="16">
        <v>434</v>
      </c>
      <c r="W46" s="16">
        <v>28</v>
      </c>
      <c r="X46" s="16">
        <v>77</v>
      </c>
      <c r="Y46" s="16">
        <v>1319</v>
      </c>
      <c r="Z46" s="16">
        <v>246</v>
      </c>
      <c r="AA46" s="16">
        <v>42</v>
      </c>
      <c r="AB46" s="16">
        <v>4</v>
      </c>
      <c r="AC46" s="16">
        <v>6</v>
      </c>
      <c r="AD46" s="13">
        <v>0</v>
      </c>
      <c r="AE46" s="16">
        <v>614</v>
      </c>
      <c r="AF46" s="13">
        <v>1</v>
      </c>
      <c r="AG46" s="16">
        <v>1346</v>
      </c>
      <c r="AH46" s="16">
        <v>21</v>
      </c>
      <c r="AI46" s="25">
        <v>178</v>
      </c>
      <c r="AJ46" s="25">
        <v>194</v>
      </c>
      <c r="AK46" s="16">
        <v>75</v>
      </c>
      <c r="AL46" s="16">
        <v>838</v>
      </c>
      <c r="AM46" s="16">
        <v>131</v>
      </c>
      <c r="AN46" s="16">
        <v>84</v>
      </c>
      <c r="AO46" s="16">
        <v>50</v>
      </c>
      <c r="AP46" s="13">
        <v>3</v>
      </c>
    </row>
    <row r="47" spans="1:42" ht="14.3" customHeight="1">
      <c r="A47" s="4" t="s">
        <v>364</v>
      </c>
      <c r="B47" s="16">
        <v>600</v>
      </c>
      <c r="C47" s="10">
        <v>10</v>
      </c>
      <c r="D47" s="10">
        <v>10</v>
      </c>
      <c r="E47" s="23">
        <f t="shared" si="8"/>
        <v>20</v>
      </c>
      <c r="F47" s="13">
        <v>1</v>
      </c>
      <c r="G47" s="13">
        <v>38</v>
      </c>
      <c r="H47" s="13">
        <v>5</v>
      </c>
      <c r="I47" s="16">
        <v>437</v>
      </c>
      <c r="J47" s="16">
        <v>842</v>
      </c>
      <c r="K47" s="16">
        <v>58</v>
      </c>
      <c r="L47" s="16">
        <v>63</v>
      </c>
      <c r="M47" s="16">
        <v>478</v>
      </c>
      <c r="N47" s="16">
        <v>397</v>
      </c>
      <c r="O47" s="16">
        <v>649</v>
      </c>
      <c r="P47" s="10">
        <v>6.0330000000000004</v>
      </c>
      <c r="Q47" s="10">
        <v>10.27</v>
      </c>
      <c r="R47" s="16">
        <v>356</v>
      </c>
      <c r="S47" s="16">
        <v>448</v>
      </c>
      <c r="T47" s="16">
        <v>144</v>
      </c>
      <c r="U47" s="16">
        <v>10</v>
      </c>
      <c r="V47" s="16">
        <v>3738</v>
      </c>
      <c r="W47" s="16">
        <v>307</v>
      </c>
      <c r="X47" s="16">
        <v>467</v>
      </c>
      <c r="Y47" s="16">
        <v>26785</v>
      </c>
      <c r="Z47" s="16">
        <v>1709</v>
      </c>
      <c r="AA47" s="16">
        <v>426</v>
      </c>
      <c r="AB47" s="16">
        <v>10</v>
      </c>
      <c r="AC47" s="16">
        <v>30</v>
      </c>
      <c r="AD47" s="13">
        <v>9</v>
      </c>
      <c r="AE47" s="16">
        <v>47586</v>
      </c>
      <c r="AF47" s="13">
        <v>0</v>
      </c>
      <c r="AG47" s="16">
        <v>4245</v>
      </c>
      <c r="AH47" s="16">
        <v>141</v>
      </c>
      <c r="AI47" s="24">
        <v>3527</v>
      </c>
      <c r="AJ47" s="24">
        <v>2734</v>
      </c>
      <c r="AK47" s="16">
        <v>462</v>
      </c>
      <c r="AL47" s="16">
        <v>6663</v>
      </c>
      <c r="AM47" s="16">
        <v>1811</v>
      </c>
      <c r="AN47" s="16">
        <v>1021</v>
      </c>
      <c r="AO47" s="16">
        <v>458</v>
      </c>
      <c r="AP47" s="13">
        <v>0.6</v>
      </c>
    </row>
    <row r="48" spans="1:42" ht="14.3" customHeight="1">
      <c r="A48" s="9" t="s">
        <v>151</v>
      </c>
      <c r="B48" s="18">
        <v>101</v>
      </c>
      <c r="C48" s="11">
        <v>3.5</v>
      </c>
      <c r="D48" s="11">
        <v>2.6</v>
      </c>
      <c r="E48" s="22">
        <f t="shared" si="8"/>
        <v>6.1</v>
      </c>
      <c r="F48" s="22">
        <v>10.199999999999999</v>
      </c>
      <c r="G48" s="22">
        <v>1.1000000000000001</v>
      </c>
      <c r="H48" s="13">
        <v>0</v>
      </c>
      <c r="I48" s="16">
        <v>0</v>
      </c>
      <c r="J48" s="16">
        <v>0</v>
      </c>
      <c r="K48" s="16">
        <v>0</v>
      </c>
      <c r="L48" s="16">
        <v>0</v>
      </c>
      <c r="M48" s="16">
        <v>0</v>
      </c>
      <c r="N48" s="16">
        <v>0</v>
      </c>
      <c r="O48" s="16">
        <v>0</v>
      </c>
      <c r="P48" s="10">
        <v>0</v>
      </c>
      <c r="Q48" s="10">
        <v>0</v>
      </c>
      <c r="R48" s="16">
        <v>0</v>
      </c>
      <c r="S48" s="16">
        <v>0</v>
      </c>
      <c r="T48" s="16">
        <v>0</v>
      </c>
      <c r="U48" s="16">
        <v>0</v>
      </c>
      <c r="V48" s="16">
        <v>0</v>
      </c>
      <c r="W48" s="16">
        <v>0</v>
      </c>
      <c r="X48" s="16">
        <v>0</v>
      </c>
      <c r="Y48" s="16">
        <v>0</v>
      </c>
      <c r="Z48" s="16">
        <v>0</v>
      </c>
      <c r="AA48" s="16">
        <v>0</v>
      </c>
      <c r="AB48" s="16">
        <v>0</v>
      </c>
      <c r="AC48" s="16">
        <v>0</v>
      </c>
      <c r="AD48" s="13">
        <v>0</v>
      </c>
      <c r="AE48" s="16">
        <v>0</v>
      </c>
      <c r="AF48" s="13">
        <v>0</v>
      </c>
      <c r="AG48" s="16">
        <v>0</v>
      </c>
      <c r="AH48" s="16">
        <v>0</v>
      </c>
      <c r="AI48" s="16">
        <v>0</v>
      </c>
      <c r="AJ48" s="16">
        <v>0</v>
      </c>
      <c r="AK48" s="16">
        <v>0</v>
      </c>
      <c r="AL48" s="16">
        <v>0</v>
      </c>
      <c r="AM48" s="16">
        <v>0</v>
      </c>
      <c r="AN48" s="16">
        <v>0</v>
      </c>
      <c r="AO48" s="16">
        <v>0</v>
      </c>
      <c r="AP48" s="13">
        <v>1</v>
      </c>
    </row>
    <row r="49" spans="1:42" ht="14.3" customHeight="1">
      <c r="A49" s="9" t="s">
        <v>144</v>
      </c>
      <c r="B49" s="16">
        <f>B50*2</f>
        <v>170</v>
      </c>
      <c r="C49" s="10">
        <f>C50*2</f>
        <v>3.6</v>
      </c>
      <c r="D49" s="10">
        <f>D50*2</f>
        <v>8.6</v>
      </c>
      <c r="E49" s="23">
        <f t="shared" si="8"/>
        <v>12.2</v>
      </c>
      <c r="F49" s="13">
        <f t="shared" ref="F49:Z49" si="9">F50*2</f>
        <v>0</v>
      </c>
      <c r="G49" s="13">
        <f t="shared" si="9"/>
        <v>14</v>
      </c>
      <c r="H49" s="13">
        <f t="shared" si="9"/>
        <v>0</v>
      </c>
      <c r="I49" s="16">
        <f t="shared" si="9"/>
        <v>222</v>
      </c>
      <c r="J49" s="16">
        <f t="shared" si="9"/>
        <v>106</v>
      </c>
      <c r="K49" s="16">
        <f t="shared" si="9"/>
        <v>60</v>
      </c>
      <c r="L49" s="16">
        <f t="shared" si="9"/>
        <v>12</v>
      </c>
      <c r="M49" s="16">
        <f t="shared" si="9"/>
        <v>230</v>
      </c>
      <c r="N49" s="16">
        <f t="shared" si="9"/>
        <v>188</v>
      </c>
      <c r="O49" s="16">
        <f t="shared" si="9"/>
        <v>318</v>
      </c>
      <c r="P49" s="10">
        <f t="shared" si="9"/>
        <v>1.728</v>
      </c>
      <c r="Q49" s="10">
        <f t="shared" si="9"/>
        <v>1.48</v>
      </c>
      <c r="R49" s="16">
        <f t="shared" si="9"/>
        <v>138</v>
      </c>
      <c r="S49" s="16">
        <f t="shared" si="9"/>
        <v>34</v>
      </c>
      <c r="T49" s="16">
        <f t="shared" si="9"/>
        <v>116</v>
      </c>
      <c r="U49" s="16">
        <f t="shared" si="9"/>
        <v>12</v>
      </c>
      <c r="V49" s="16">
        <f t="shared" si="9"/>
        <v>620</v>
      </c>
      <c r="W49" s="16">
        <f t="shared" si="9"/>
        <v>78</v>
      </c>
      <c r="X49" s="16">
        <f t="shared" si="9"/>
        <v>238</v>
      </c>
      <c r="Y49" s="16">
        <f t="shared" si="9"/>
        <v>3444</v>
      </c>
      <c r="Z49" s="16">
        <f t="shared" si="9"/>
        <v>1404</v>
      </c>
      <c r="AA49" s="16">
        <v>106</v>
      </c>
      <c r="AB49" s="16">
        <f t="shared" ref="AB49:AJ49" si="10">AB50*2</f>
        <v>22</v>
      </c>
      <c r="AC49" s="16">
        <f t="shared" si="10"/>
        <v>58</v>
      </c>
      <c r="AD49" s="13">
        <f t="shared" si="10"/>
        <v>2</v>
      </c>
      <c r="AE49" s="16">
        <f t="shared" si="10"/>
        <v>0</v>
      </c>
      <c r="AF49" s="13">
        <f t="shared" si="10"/>
        <v>4</v>
      </c>
      <c r="AG49" s="16">
        <f t="shared" si="10"/>
        <v>4324</v>
      </c>
      <c r="AH49" s="16">
        <f t="shared" si="10"/>
        <v>50</v>
      </c>
      <c r="AI49" s="25">
        <f t="shared" si="10"/>
        <v>806</v>
      </c>
      <c r="AJ49" s="25">
        <f t="shared" si="10"/>
        <v>906</v>
      </c>
      <c r="AK49" s="16">
        <v>312</v>
      </c>
      <c r="AL49" s="16">
        <v>1698</v>
      </c>
      <c r="AM49" s="16">
        <v>438</v>
      </c>
      <c r="AN49" s="16">
        <v>424</v>
      </c>
      <c r="AO49" s="16">
        <v>198</v>
      </c>
      <c r="AP49" s="13">
        <v>0</v>
      </c>
    </row>
    <row r="50" spans="1:42" ht="14.3" customHeight="1">
      <c r="A50" s="9" t="s">
        <v>111</v>
      </c>
      <c r="B50" s="16">
        <v>85</v>
      </c>
      <c r="C50" s="10">
        <v>1.8</v>
      </c>
      <c r="D50" s="10">
        <v>4.3</v>
      </c>
      <c r="E50" s="23">
        <f t="shared" si="8"/>
        <v>6.1</v>
      </c>
      <c r="F50" s="13">
        <v>0</v>
      </c>
      <c r="G50" s="13">
        <v>7</v>
      </c>
      <c r="H50" s="13">
        <v>0</v>
      </c>
      <c r="I50" s="16">
        <v>111</v>
      </c>
      <c r="J50" s="16">
        <v>53</v>
      </c>
      <c r="K50" s="16">
        <v>30</v>
      </c>
      <c r="L50" s="16">
        <v>6</v>
      </c>
      <c r="M50" s="16">
        <v>115</v>
      </c>
      <c r="N50" s="16">
        <v>94</v>
      </c>
      <c r="O50" s="16">
        <v>159</v>
      </c>
      <c r="P50" s="10">
        <v>0.86399999999999999</v>
      </c>
      <c r="Q50" s="10">
        <v>0.74</v>
      </c>
      <c r="R50" s="16">
        <v>69</v>
      </c>
      <c r="S50" s="16">
        <v>17</v>
      </c>
      <c r="T50" s="16">
        <v>58</v>
      </c>
      <c r="U50" s="16">
        <v>6</v>
      </c>
      <c r="V50" s="16">
        <v>310</v>
      </c>
      <c r="W50" s="16">
        <v>39</v>
      </c>
      <c r="X50" s="16">
        <v>119</v>
      </c>
      <c r="Y50" s="16">
        <v>1722</v>
      </c>
      <c r="Z50" s="16">
        <v>702</v>
      </c>
      <c r="AA50" s="16">
        <v>53</v>
      </c>
      <c r="AB50" s="16">
        <v>11</v>
      </c>
      <c r="AC50" s="16">
        <v>29</v>
      </c>
      <c r="AD50" s="13">
        <v>1</v>
      </c>
      <c r="AE50" s="16">
        <v>0</v>
      </c>
      <c r="AF50" s="13">
        <v>2</v>
      </c>
      <c r="AG50" s="16">
        <v>2162</v>
      </c>
      <c r="AH50" s="16">
        <v>25</v>
      </c>
      <c r="AI50" s="25">
        <v>403</v>
      </c>
      <c r="AJ50" s="25">
        <v>453</v>
      </c>
      <c r="AK50" s="16">
        <v>156</v>
      </c>
      <c r="AL50" s="16">
        <v>849</v>
      </c>
      <c r="AM50" s="16">
        <v>219</v>
      </c>
      <c r="AN50" s="16">
        <v>212</v>
      </c>
      <c r="AO50" s="16">
        <v>99</v>
      </c>
      <c r="AP50" s="13">
        <v>0</v>
      </c>
    </row>
    <row r="51" spans="1:42" ht="14.3" customHeight="1">
      <c r="A51" s="9" t="s">
        <v>112</v>
      </c>
      <c r="B51" s="16">
        <v>92</v>
      </c>
      <c r="C51" s="10">
        <v>2</v>
      </c>
      <c r="D51" s="10">
        <v>4.7</v>
      </c>
      <c r="E51" s="23">
        <f t="shared" si="8"/>
        <v>6.7</v>
      </c>
      <c r="F51" s="13">
        <v>0</v>
      </c>
      <c r="G51" s="13">
        <v>8</v>
      </c>
      <c r="H51" s="13">
        <v>0</v>
      </c>
      <c r="I51" s="16">
        <v>121</v>
      </c>
      <c r="J51" s="16">
        <v>58</v>
      </c>
      <c r="K51" s="16">
        <v>32</v>
      </c>
      <c r="L51" s="16">
        <v>6</v>
      </c>
      <c r="M51" s="16">
        <v>123</v>
      </c>
      <c r="N51" s="16">
        <v>103</v>
      </c>
      <c r="O51" s="16">
        <v>173</v>
      </c>
      <c r="P51" s="10">
        <v>0.94199999999999995</v>
      </c>
      <c r="Q51" s="10">
        <v>0.80800000000000005</v>
      </c>
      <c r="R51" s="16">
        <v>76</v>
      </c>
      <c r="S51" s="16">
        <v>18</v>
      </c>
      <c r="T51" s="16">
        <v>63</v>
      </c>
      <c r="U51" s="16">
        <v>6</v>
      </c>
      <c r="V51" s="16">
        <v>339</v>
      </c>
      <c r="W51" s="16">
        <v>42</v>
      </c>
      <c r="X51" s="16">
        <v>130</v>
      </c>
      <c r="Y51" s="16">
        <v>1880</v>
      </c>
      <c r="Z51" s="16">
        <v>766</v>
      </c>
      <c r="AA51" s="16">
        <v>58</v>
      </c>
      <c r="AB51" s="16">
        <v>12</v>
      </c>
      <c r="AC51" s="16">
        <v>31</v>
      </c>
      <c r="AD51" s="13">
        <v>1</v>
      </c>
      <c r="AE51" s="16">
        <v>0</v>
      </c>
      <c r="AF51" s="13">
        <v>2</v>
      </c>
      <c r="AG51" s="16">
        <v>2359</v>
      </c>
      <c r="AH51" s="16">
        <v>28</v>
      </c>
      <c r="AI51" s="25">
        <v>440</v>
      </c>
      <c r="AJ51" s="25">
        <v>494</v>
      </c>
      <c r="AK51" s="16">
        <v>170</v>
      </c>
      <c r="AL51" s="16">
        <v>926</v>
      </c>
      <c r="AM51" s="16">
        <v>239</v>
      </c>
      <c r="AN51" s="16">
        <v>232</v>
      </c>
      <c r="AO51" s="16">
        <v>108</v>
      </c>
      <c r="AP51" s="13">
        <v>0</v>
      </c>
    </row>
    <row r="52" spans="1:42" ht="14.3" customHeight="1">
      <c r="A52" s="9" t="s">
        <v>113</v>
      </c>
      <c r="B52" s="16">
        <v>100</v>
      </c>
      <c r="C52" s="10">
        <v>2.2000000000000002</v>
      </c>
      <c r="D52" s="10">
        <v>5.0999999999999996</v>
      </c>
      <c r="E52" s="23">
        <f t="shared" si="8"/>
        <v>7.3</v>
      </c>
      <c r="F52" s="13">
        <v>0</v>
      </c>
      <c r="G52" s="13">
        <v>8</v>
      </c>
      <c r="H52" s="13">
        <v>0</v>
      </c>
      <c r="I52" s="16">
        <v>131</v>
      </c>
      <c r="J52" s="16">
        <v>62</v>
      </c>
      <c r="K52" s="16">
        <v>35</v>
      </c>
      <c r="L52" s="16">
        <v>7</v>
      </c>
      <c r="M52" s="16">
        <v>133</v>
      </c>
      <c r="N52" s="16">
        <v>111</v>
      </c>
      <c r="O52" s="16">
        <v>188</v>
      </c>
      <c r="P52" s="10">
        <v>1.0209999999999999</v>
      </c>
      <c r="Q52" s="10">
        <v>0.875</v>
      </c>
      <c r="R52" s="16">
        <v>82</v>
      </c>
      <c r="S52" s="16">
        <v>20</v>
      </c>
      <c r="T52" s="16">
        <v>68</v>
      </c>
      <c r="U52" s="16">
        <v>7</v>
      </c>
      <c r="V52" s="16">
        <v>367</v>
      </c>
      <c r="W52" s="16">
        <v>46</v>
      </c>
      <c r="X52" s="16">
        <v>140</v>
      </c>
      <c r="Y52" s="16">
        <v>2036</v>
      </c>
      <c r="Z52" s="16">
        <v>829</v>
      </c>
      <c r="AA52" s="16">
        <v>62</v>
      </c>
      <c r="AB52" s="16">
        <v>13</v>
      </c>
      <c r="AC52" s="16">
        <v>34</v>
      </c>
      <c r="AD52" s="13">
        <v>1</v>
      </c>
      <c r="AE52" s="16">
        <v>0</v>
      </c>
      <c r="AF52" s="13">
        <v>2</v>
      </c>
      <c r="AG52" s="16">
        <v>2555</v>
      </c>
      <c r="AH52" s="16">
        <v>30</v>
      </c>
      <c r="AI52" s="25">
        <v>476</v>
      </c>
      <c r="AJ52" s="25">
        <v>535</v>
      </c>
      <c r="AK52" s="16">
        <v>184</v>
      </c>
      <c r="AL52" s="16">
        <v>1003</v>
      </c>
      <c r="AM52" s="16">
        <v>259</v>
      </c>
      <c r="AN52" s="16">
        <v>251</v>
      </c>
      <c r="AO52" s="16">
        <v>117</v>
      </c>
      <c r="AP52" s="13">
        <v>0</v>
      </c>
    </row>
    <row r="53" spans="1:42" ht="14.3" customHeight="1">
      <c r="A53" s="9" t="s">
        <v>390</v>
      </c>
      <c r="B53" s="18">
        <v>89</v>
      </c>
      <c r="C53" s="11">
        <v>0.55000000000000004</v>
      </c>
      <c r="D53" s="11">
        <v>3.35</v>
      </c>
      <c r="E53" s="22">
        <f t="shared" si="8"/>
        <v>3.9000000000000004</v>
      </c>
      <c r="F53" s="22">
        <v>3.7</v>
      </c>
      <c r="G53" s="22">
        <v>8</v>
      </c>
      <c r="H53" s="22">
        <v>3.6</v>
      </c>
      <c r="I53" s="16">
        <v>141.5</v>
      </c>
      <c r="J53" s="16">
        <v>40.5</v>
      </c>
      <c r="K53" s="16">
        <v>10.5</v>
      </c>
      <c r="L53" s="16">
        <v>4</v>
      </c>
      <c r="M53" s="16">
        <v>34.5</v>
      </c>
      <c r="N53" s="16">
        <v>23.5</v>
      </c>
      <c r="O53" s="16">
        <v>229</v>
      </c>
      <c r="P53" s="10">
        <v>0.375</v>
      </c>
      <c r="Q53" s="10">
        <v>0.32</v>
      </c>
      <c r="R53" s="16">
        <v>61</v>
      </c>
      <c r="S53" s="16">
        <v>171.5</v>
      </c>
      <c r="T53" s="16">
        <v>13.5</v>
      </c>
      <c r="U53" s="16">
        <v>1</v>
      </c>
      <c r="V53" s="16">
        <v>18.5</v>
      </c>
      <c r="W53" s="16">
        <v>30</v>
      </c>
      <c r="X53" s="16">
        <v>40.5</v>
      </c>
      <c r="Y53" s="16">
        <v>877</v>
      </c>
      <c r="Z53" s="16">
        <v>103.5</v>
      </c>
      <c r="AA53" s="16">
        <v>23</v>
      </c>
      <c r="AB53" s="16">
        <v>1</v>
      </c>
      <c r="AC53" s="16">
        <v>8</v>
      </c>
      <c r="AD53" s="13">
        <v>0</v>
      </c>
      <c r="AE53" s="16">
        <v>42.5</v>
      </c>
      <c r="AF53" s="13">
        <v>0</v>
      </c>
      <c r="AG53" s="16">
        <v>288.5</v>
      </c>
      <c r="AH53" s="16">
        <v>3</v>
      </c>
      <c r="AI53" s="25">
        <v>126</v>
      </c>
      <c r="AJ53" s="25">
        <v>172</v>
      </c>
      <c r="AK53" s="16">
        <v>97</v>
      </c>
      <c r="AL53" s="16">
        <v>1503</v>
      </c>
      <c r="AM53" s="16">
        <v>176</v>
      </c>
      <c r="AN53" s="16">
        <v>72</v>
      </c>
      <c r="AO53" s="16">
        <v>49</v>
      </c>
      <c r="AP53" s="13">
        <v>1.3</v>
      </c>
    </row>
    <row r="54" spans="1:42" ht="14.3" customHeight="1">
      <c r="A54" s="9" t="s">
        <v>389</v>
      </c>
      <c r="B54" s="18">
        <v>179</v>
      </c>
      <c r="C54" s="11">
        <v>1.1000000000000001</v>
      </c>
      <c r="D54" s="11">
        <v>6.7</v>
      </c>
      <c r="E54" s="22">
        <f t="shared" si="8"/>
        <v>7.8000000000000007</v>
      </c>
      <c r="F54" s="22">
        <v>7.4</v>
      </c>
      <c r="G54" s="22">
        <v>16</v>
      </c>
      <c r="H54" s="22">
        <v>7.2</v>
      </c>
      <c r="I54" s="16">
        <v>283</v>
      </c>
      <c r="J54" s="16">
        <v>81</v>
      </c>
      <c r="K54" s="16">
        <v>21</v>
      </c>
      <c r="L54" s="16">
        <v>8</v>
      </c>
      <c r="M54" s="16">
        <v>69</v>
      </c>
      <c r="N54" s="16">
        <v>47</v>
      </c>
      <c r="O54" s="16">
        <v>458</v>
      </c>
      <c r="P54" s="10">
        <v>0.751</v>
      </c>
      <c r="Q54" s="10">
        <v>0.63800000000000001</v>
      </c>
      <c r="R54" s="16">
        <v>122</v>
      </c>
      <c r="S54" s="16">
        <v>343</v>
      </c>
      <c r="T54" s="16">
        <v>27</v>
      </c>
      <c r="U54" s="16">
        <v>2</v>
      </c>
      <c r="V54" s="16">
        <v>37</v>
      </c>
      <c r="W54" s="16">
        <v>60</v>
      </c>
      <c r="X54" s="16">
        <v>81</v>
      </c>
      <c r="Y54" s="16">
        <v>1754</v>
      </c>
      <c r="Z54" s="16">
        <v>207</v>
      </c>
      <c r="AA54" s="16">
        <v>46</v>
      </c>
      <c r="AB54" s="16">
        <v>2</v>
      </c>
      <c r="AC54" s="16">
        <v>16</v>
      </c>
      <c r="AD54" s="13">
        <v>0</v>
      </c>
      <c r="AE54" s="16">
        <v>85</v>
      </c>
      <c r="AF54" s="13">
        <v>0</v>
      </c>
      <c r="AG54" s="16">
        <v>577</v>
      </c>
      <c r="AH54" s="16">
        <v>6</v>
      </c>
      <c r="AI54" s="25">
        <v>252</v>
      </c>
      <c r="AJ54" s="25">
        <v>344</v>
      </c>
      <c r="AK54" s="16">
        <v>194</v>
      </c>
      <c r="AL54" s="16">
        <v>3006</v>
      </c>
      <c r="AM54" s="16">
        <v>352</v>
      </c>
      <c r="AN54" s="16">
        <v>144</v>
      </c>
      <c r="AO54" s="16">
        <v>98</v>
      </c>
      <c r="AP54" s="13">
        <v>2.6</v>
      </c>
    </row>
    <row r="55" spans="1:42" ht="14.3" customHeight="1">
      <c r="A55" s="9" t="s">
        <v>540</v>
      </c>
      <c r="B55" s="18">
        <v>68</v>
      </c>
      <c r="C55" s="11">
        <v>0.3</v>
      </c>
      <c r="D55" s="11">
        <v>0.5</v>
      </c>
      <c r="E55" s="22">
        <f t="shared" si="8"/>
        <v>0.8</v>
      </c>
      <c r="F55" s="22">
        <v>6.5</v>
      </c>
      <c r="G55" s="22">
        <v>5.5</v>
      </c>
      <c r="H55" s="22">
        <v>6.5</v>
      </c>
      <c r="I55" s="16">
        <v>79</v>
      </c>
      <c r="J55" s="16">
        <v>99</v>
      </c>
      <c r="K55" s="16">
        <v>8</v>
      </c>
      <c r="L55" s="16">
        <v>15</v>
      </c>
      <c r="M55" s="16">
        <v>48</v>
      </c>
      <c r="N55" s="16">
        <v>17</v>
      </c>
      <c r="O55" s="16">
        <v>123</v>
      </c>
      <c r="P55" s="10">
        <v>0.60199999999999998</v>
      </c>
      <c r="Q55" s="10">
        <v>0.51600000000000001</v>
      </c>
      <c r="R55" s="16">
        <v>83</v>
      </c>
      <c r="S55" s="16">
        <v>165</v>
      </c>
      <c r="T55" s="16">
        <v>9</v>
      </c>
      <c r="U55" s="16">
        <v>3</v>
      </c>
      <c r="V55" s="16">
        <v>11</v>
      </c>
      <c r="W55" s="16">
        <v>31</v>
      </c>
      <c r="X55" s="16">
        <v>22</v>
      </c>
      <c r="Y55" s="16">
        <v>815</v>
      </c>
      <c r="Z55" s="16">
        <v>88</v>
      </c>
      <c r="AA55" s="16">
        <v>6</v>
      </c>
      <c r="AB55" s="16">
        <v>1</v>
      </c>
      <c r="AC55" s="16">
        <v>13</v>
      </c>
      <c r="AD55" s="13">
        <v>0</v>
      </c>
      <c r="AE55" s="16">
        <v>45</v>
      </c>
      <c r="AF55" s="13">
        <v>0</v>
      </c>
      <c r="AG55" s="16">
        <v>158</v>
      </c>
      <c r="AH55" s="16">
        <v>11</v>
      </c>
      <c r="AI55" s="25">
        <v>196</v>
      </c>
      <c r="AJ55" s="25">
        <v>277</v>
      </c>
      <c r="AK55" s="16">
        <v>34</v>
      </c>
      <c r="AL55" s="16">
        <v>461</v>
      </c>
      <c r="AM55" s="16">
        <v>115</v>
      </c>
      <c r="AN55" s="16">
        <v>29</v>
      </c>
      <c r="AO55" s="16">
        <v>26</v>
      </c>
      <c r="AP55" s="13">
        <v>0.4</v>
      </c>
    </row>
    <row r="56" spans="1:42" ht="14.3" customHeight="1">
      <c r="A56" s="9" t="s">
        <v>546</v>
      </c>
      <c r="B56" s="18">
        <v>78.199999999999989</v>
      </c>
      <c r="C56" s="11">
        <v>0.34499999999999997</v>
      </c>
      <c r="D56" s="11">
        <v>0.57499999999999996</v>
      </c>
      <c r="E56" s="22">
        <v>0.91999999999999993</v>
      </c>
      <c r="F56" s="22">
        <v>7.4749999999999996</v>
      </c>
      <c r="G56" s="22">
        <v>6.3249999999999993</v>
      </c>
      <c r="H56" s="22">
        <v>7.4749999999999996</v>
      </c>
      <c r="I56" s="16">
        <v>90.85</v>
      </c>
      <c r="J56" s="16">
        <v>113.85</v>
      </c>
      <c r="K56" s="16">
        <v>9.1999999999999993</v>
      </c>
      <c r="L56" s="16">
        <v>17.25</v>
      </c>
      <c r="M56" s="16">
        <v>55.199999999999996</v>
      </c>
      <c r="N56" s="16">
        <v>19.549999999999997</v>
      </c>
      <c r="O56" s="16">
        <v>141.44999999999999</v>
      </c>
      <c r="P56" s="10">
        <v>0.69229999999999992</v>
      </c>
      <c r="Q56" s="10">
        <v>0.59339999999999993</v>
      </c>
      <c r="R56" s="16">
        <v>95.449999999999989</v>
      </c>
      <c r="S56" s="16">
        <v>189.74999999999997</v>
      </c>
      <c r="T56" s="16">
        <v>10.35</v>
      </c>
      <c r="U56" s="16">
        <v>3.4499999999999997</v>
      </c>
      <c r="V56" s="16">
        <v>12.649999999999999</v>
      </c>
      <c r="W56" s="16">
        <v>35.65</v>
      </c>
      <c r="X56" s="16">
        <v>25.299999999999997</v>
      </c>
      <c r="Y56" s="16">
        <v>937.24999999999989</v>
      </c>
      <c r="Z56" s="16">
        <v>101.19999999999999</v>
      </c>
      <c r="AA56" s="16">
        <v>6.8999999999999995</v>
      </c>
      <c r="AB56" s="16">
        <v>1.1499999999999999</v>
      </c>
      <c r="AC56" s="16">
        <v>14.95</v>
      </c>
      <c r="AD56" s="13">
        <v>0</v>
      </c>
      <c r="AE56" s="16">
        <v>51.749999999999993</v>
      </c>
      <c r="AF56" s="13">
        <v>0</v>
      </c>
      <c r="AG56" s="16">
        <v>181.7</v>
      </c>
      <c r="AH56" s="16">
        <v>12.649999999999999</v>
      </c>
      <c r="AI56" s="25">
        <v>225.39999999999998</v>
      </c>
      <c r="AJ56" s="25">
        <v>318.54999999999995</v>
      </c>
      <c r="AK56" s="16">
        <v>39.099999999999994</v>
      </c>
      <c r="AL56" s="16">
        <v>530.15</v>
      </c>
      <c r="AM56" s="16">
        <v>132.25</v>
      </c>
      <c r="AN56" s="16">
        <v>33.349999999999994</v>
      </c>
      <c r="AO56" s="16">
        <v>29.9</v>
      </c>
      <c r="AP56" s="13">
        <v>0.45999999999999996</v>
      </c>
    </row>
    <row r="57" spans="1:42" ht="14.3" customHeight="1">
      <c r="A57" s="9" t="s">
        <v>547</v>
      </c>
      <c r="B57" s="18">
        <v>156.39999999999998</v>
      </c>
      <c r="C57" s="11">
        <v>0.69</v>
      </c>
      <c r="D57" s="11">
        <v>1.1499999999999999</v>
      </c>
      <c r="E57" s="22">
        <v>1.8399999999999999</v>
      </c>
      <c r="F57" s="22">
        <v>14.95</v>
      </c>
      <c r="G57" s="22">
        <v>12.649999999999999</v>
      </c>
      <c r="H57" s="22">
        <v>14.95</v>
      </c>
      <c r="I57" s="16">
        <v>181.7</v>
      </c>
      <c r="J57" s="16">
        <v>227.7</v>
      </c>
      <c r="K57" s="16">
        <v>18.399999999999999</v>
      </c>
      <c r="L57" s="16">
        <v>34.5</v>
      </c>
      <c r="M57" s="16">
        <v>110.39999999999999</v>
      </c>
      <c r="N57" s="16">
        <v>39.099999999999994</v>
      </c>
      <c r="O57" s="16">
        <v>282.89999999999998</v>
      </c>
      <c r="P57" s="10">
        <v>1.3845999999999998</v>
      </c>
      <c r="Q57" s="10">
        <v>1.1867999999999999</v>
      </c>
      <c r="R57" s="16">
        <v>190.89999999999998</v>
      </c>
      <c r="S57" s="16">
        <v>379.49999999999994</v>
      </c>
      <c r="T57" s="16">
        <v>20.7</v>
      </c>
      <c r="U57" s="16">
        <v>6.8999999999999995</v>
      </c>
      <c r="V57" s="16">
        <v>25.299999999999997</v>
      </c>
      <c r="W57" s="16">
        <v>71.3</v>
      </c>
      <c r="X57" s="16">
        <v>50.599999999999994</v>
      </c>
      <c r="Y57" s="16">
        <v>1874.4999999999998</v>
      </c>
      <c r="Z57" s="16">
        <v>202.39999999999998</v>
      </c>
      <c r="AA57" s="16">
        <v>13.799999999999999</v>
      </c>
      <c r="AB57" s="16">
        <v>2.2999999999999998</v>
      </c>
      <c r="AC57" s="16">
        <v>29.9</v>
      </c>
      <c r="AD57" s="13">
        <v>0</v>
      </c>
      <c r="AE57" s="16">
        <v>103.49999999999999</v>
      </c>
      <c r="AF57" s="13">
        <v>0</v>
      </c>
      <c r="AG57" s="16">
        <v>363.4</v>
      </c>
      <c r="AH57" s="16">
        <v>25.299999999999997</v>
      </c>
      <c r="AI57" s="25">
        <v>450.79999999999995</v>
      </c>
      <c r="AJ57" s="25">
        <v>637.09999999999991</v>
      </c>
      <c r="AK57" s="16">
        <v>78.199999999999989</v>
      </c>
      <c r="AL57" s="16">
        <v>1060.3</v>
      </c>
      <c r="AM57" s="16">
        <v>264.5</v>
      </c>
      <c r="AN57" s="16">
        <v>66.699999999999989</v>
      </c>
      <c r="AO57" s="16">
        <v>59.8</v>
      </c>
      <c r="AP57" s="13">
        <v>0.91999999999999993</v>
      </c>
    </row>
    <row r="58" spans="1:42" ht="14.3" customHeight="1">
      <c r="A58" s="9" t="s">
        <v>542</v>
      </c>
      <c r="B58" s="18">
        <v>124</v>
      </c>
      <c r="C58" s="11">
        <v>0.26500000000000001</v>
      </c>
      <c r="D58" s="11">
        <v>0.26500000000000001</v>
      </c>
      <c r="E58" s="22">
        <f t="shared" si="8"/>
        <v>0.53</v>
      </c>
      <c r="F58" s="22">
        <v>19.100000000000001</v>
      </c>
      <c r="G58" s="22">
        <v>5.83</v>
      </c>
      <c r="H58" s="22">
        <v>10.6</v>
      </c>
      <c r="I58" s="16">
        <f t="shared" ref="I58:AP58" si="11">I55*2.65</f>
        <v>209.35</v>
      </c>
      <c r="J58" s="16">
        <f t="shared" si="11"/>
        <v>262.34999999999997</v>
      </c>
      <c r="K58" s="16">
        <f t="shared" si="11"/>
        <v>21.2</v>
      </c>
      <c r="L58" s="16">
        <f t="shared" si="11"/>
        <v>39.75</v>
      </c>
      <c r="M58" s="16">
        <f t="shared" si="11"/>
        <v>127.19999999999999</v>
      </c>
      <c r="N58" s="16">
        <f t="shared" si="11"/>
        <v>45.05</v>
      </c>
      <c r="O58" s="16">
        <f t="shared" si="11"/>
        <v>325.95</v>
      </c>
      <c r="P58" s="10">
        <f t="shared" si="11"/>
        <v>1.5952999999999999</v>
      </c>
      <c r="Q58" s="10">
        <f t="shared" si="11"/>
        <v>1.3673999999999999</v>
      </c>
      <c r="R58" s="16">
        <f t="shared" si="11"/>
        <v>219.95</v>
      </c>
      <c r="S58" s="16">
        <f t="shared" si="11"/>
        <v>437.25</v>
      </c>
      <c r="T58" s="16">
        <f t="shared" si="11"/>
        <v>23.849999999999998</v>
      </c>
      <c r="U58" s="16">
        <f t="shared" si="11"/>
        <v>7.9499999999999993</v>
      </c>
      <c r="V58" s="16">
        <f t="shared" si="11"/>
        <v>29.15</v>
      </c>
      <c r="W58" s="16">
        <f t="shared" si="11"/>
        <v>82.149999999999991</v>
      </c>
      <c r="X58" s="16">
        <f t="shared" si="11"/>
        <v>58.3</v>
      </c>
      <c r="Y58" s="16">
        <f t="shared" si="11"/>
        <v>2159.75</v>
      </c>
      <c r="Z58" s="16">
        <f t="shared" si="11"/>
        <v>233.2</v>
      </c>
      <c r="AA58" s="16">
        <f t="shared" si="11"/>
        <v>15.899999999999999</v>
      </c>
      <c r="AB58" s="16">
        <f t="shared" si="11"/>
        <v>2.65</v>
      </c>
      <c r="AC58" s="16">
        <f t="shared" si="11"/>
        <v>34.449999999999996</v>
      </c>
      <c r="AD58" s="13">
        <f t="shared" si="11"/>
        <v>0</v>
      </c>
      <c r="AE58" s="16">
        <f t="shared" si="11"/>
        <v>119.25</v>
      </c>
      <c r="AF58" s="13">
        <f t="shared" si="11"/>
        <v>0</v>
      </c>
      <c r="AG58" s="16">
        <f t="shared" si="11"/>
        <v>418.7</v>
      </c>
      <c r="AH58" s="16">
        <f t="shared" si="11"/>
        <v>29.15</v>
      </c>
      <c r="AI58" s="25">
        <f t="shared" si="11"/>
        <v>519.4</v>
      </c>
      <c r="AJ58" s="25">
        <f t="shared" si="11"/>
        <v>734.05</v>
      </c>
      <c r="AK58" s="16">
        <f t="shared" si="11"/>
        <v>90.1</v>
      </c>
      <c r="AL58" s="16">
        <f t="shared" si="11"/>
        <v>1221.6499999999999</v>
      </c>
      <c r="AM58" s="16">
        <f t="shared" si="11"/>
        <v>304.75</v>
      </c>
      <c r="AN58" s="16">
        <f t="shared" si="11"/>
        <v>76.849999999999994</v>
      </c>
      <c r="AO58" s="16">
        <f t="shared" si="11"/>
        <v>68.899999999999991</v>
      </c>
      <c r="AP58" s="13">
        <f t="shared" si="11"/>
        <v>1.06</v>
      </c>
    </row>
    <row r="59" spans="1:42" ht="14.3" customHeight="1">
      <c r="A59" s="9" t="s">
        <v>171</v>
      </c>
      <c r="B59" s="16">
        <v>8</v>
      </c>
      <c r="C59" s="10">
        <v>0</v>
      </c>
      <c r="D59" s="10">
        <v>0.1</v>
      </c>
      <c r="E59" s="23">
        <f t="shared" si="8"/>
        <v>0.1</v>
      </c>
      <c r="F59" s="13">
        <v>1.5</v>
      </c>
      <c r="G59" s="13">
        <v>0.25</v>
      </c>
      <c r="H59" s="13">
        <v>0.5</v>
      </c>
      <c r="I59" s="16">
        <v>0.75</v>
      </c>
      <c r="J59" s="16">
        <v>36.200000000000003</v>
      </c>
      <c r="K59" s="16">
        <v>6.25</v>
      </c>
      <c r="L59" s="16">
        <v>3.75</v>
      </c>
      <c r="M59" s="16">
        <v>6.25</v>
      </c>
      <c r="N59" s="16">
        <v>3.25</v>
      </c>
      <c r="O59" s="16">
        <v>3.5</v>
      </c>
      <c r="P59" s="10">
        <v>0.24</v>
      </c>
      <c r="Q59" s="10">
        <v>0.03</v>
      </c>
      <c r="R59" s="16">
        <v>30</v>
      </c>
      <c r="S59" s="16">
        <v>56.25</v>
      </c>
      <c r="T59" s="16">
        <v>6</v>
      </c>
      <c r="U59" s="16">
        <v>0.25</v>
      </c>
      <c r="V59" s="16">
        <v>14.5</v>
      </c>
      <c r="W59" s="16">
        <v>7.5</v>
      </c>
      <c r="X59" s="16">
        <v>12.5</v>
      </c>
      <c r="Y59" s="16">
        <v>308</v>
      </c>
      <c r="Z59" s="16">
        <v>75</v>
      </c>
      <c r="AA59" s="16">
        <v>15</v>
      </c>
      <c r="AB59" s="16">
        <v>1</v>
      </c>
      <c r="AC59" s="16">
        <v>4</v>
      </c>
      <c r="AD59" s="13">
        <v>0</v>
      </c>
      <c r="AE59" s="16">
        <v>16250</v>
      </c>
      <c r="AF59" s="13">
        <v>0</v>
      </c>
      <c r="AG59" s="16">
        <v>60</v>
      </c>
      <c r="AH59" s="16">
        <v>3.25</v>
      </c>
      <c r="AI59" s="25">
        <v>8.25</v>
      </c>
      <c r="AJ59" s="25">
        <v>9</v>
      </c>
      <c r="AK59" s="16">
        <v>2</v>
      </c>
      <c r="AL59" s="16">
        <v>31</v>
      </c>
      <c r="AM59" s="16">
        <v>8</v>
      </c>
      <c r="AN59" s="16">
        <v>0</v>
      </c>
      <c r="AO59" s="16">
        <v>4</v>
      </c>
      <c r="AP59" s="13">
        <v>0.1</v>
      </c>
    </row>
    <row r="60" spans="1:42" ht="14.3" customHeight="1">
      <c r="A60" s="9" t="s">
        <v>170</v>
      </c>
      <c r="B60" s="16">
        <v>16</v>
      </c>
      <c r="C60" s="10">
        <v>0</v>
      </c>
      <c r="D60" s="10">
        <v>0.2</v>
      </c>
      <c r="E60" s="23">
        <f t="shared" si="8"/>
        <v>0.2</v>
      </c>
      <c r="F60" s="13">
        <v>3</v>
      </c>
      <c r="G60" s="13">
        <v>0.5</v>
      </c>
      <c r="H60" s="13">
        <v>1</v>
      </c>
      <c r="I60" s="16">
        <v>1.5</v>
      </c>
      <c r="J60" s="16">
        <v>72.5</v>
      </c>
      <c r="K60" s="16">
        <v>12.5</v>
      </c>
      <c r="L60" s="16">
        <v>7.5</v>
      </c>
      <c r="M60" s="16">
        <v>12.5</v>
      </c>
      <c r="N60" s="16">
        <v>6.5</v>
      </c>
      <c r="O60" s="16">
        <v>7</v>
      </c>
      <c r="P60" s="10">
        <v>0.48</v>
      </c>
      <c r="Q60" s="10">
        <v>0.06</v>
      </c>
      <c r="R60" s="16">
        <v>60</v>
      </c>
      <c r="S60" s="16">
        <v>112.5</v>
      </c>
      <c r="T60" s="16">
        <v>12</v>
      </c>
      <c r="U60" s="16">
        <v>0.5</v>
      </c>
      <c r="V60" s="16">
        <v>29</v>
      </c>
      <c r="W60" s="16">
        <v>15</v>
      </c>
      <c r="X60" s="16">
        <v>25</v>
      </c>
      <c r="Y60" s="16">
        <v>616.5</v>
      </c>
      <c r="Z60" s="16">
        <v>150</v>
      </c>
      <c r="AA60" s="16">
        <v>30</v>
      </c>
      <c r="AB60" s="16">
        <v>2</v>
      </c>
      <c r="AC60" s="16">
        <v>8</v>
      </c>
      <c r="AD60" s="13">
        <v>0</v>
      </c>
      <c r="AE60" s="16">
        <v>32500</v>
      </c>
      <c r="AF60" s="13">
        <v>0</v>
      </c>
      <c r="AG60" s="16">
        <v>120</v>
      </c>
      <c r="AH60" s="16">
        <v>6.5</v>
      </c>
      <c r="AI60" s="25">
        <v>16.5</v>
      </c>
      <c r="AJ60" s="25">
        <v>18</v>
      </c>
      <c r="AK60" s="16">
        <v>4</v>
      </c>
      <c r="AL60" s="16">
        <v>62</v>
      </c>
      <c r="AM60" s="16">
        <v>17</v>
      </c>
      <c r="AN60" s="16">
        <v>1</v>
      </c>
      <c r="AO60" s="16">
        <v>7</v>
      </c>
      <c r="AP60" s="13">
        <v>0.2</v>
      </c>
    </row>
    <row r="61" spans="1:42" ht="14.3" customHeight="1">
      <c r="A61" s="9" t="s">
        <v>169</v>
      </c>
      <c r="B61" s="16">
        <v>32</v>
      </c>
      <c r="C61" s="10">
        <v>0</v>
      </c>
      <c r="D61" s="10">
        <v>0.4</v>
      </c>
      <c r="E61" s="23">
        <f t="shared" si="8"/>
        <v>0.4</v>
      </c>
      <c r="F61" s="13">
        <v>6</v>
      </c>
      <c r="G61" s="13">
        <v>1</v>
      </c>
      <c r="H61" s="13">
        <v>2</v>
      </c>
      <c r="I61" s="16">
        <v>3</v>
      </c>
      <c r="J61" s="16">
        <v>145</v>
      </c>
      <c r="K61" s="16">
        <v>25</v>
      </c>
      <c r="L61" s="16">
        <v>15</v>
      </c>
      <c r="M61" s="16">
        <v>25</v>
      </c>
      <c r="N61" s="16">
        <v>13</v>
      </c>
      <c r="O61" s="16">
        <v>14</v>
      </c>
      <c r="P61" s="10">
        <v>0.96</v>
      </c>
      <c r="Q61" s="10">
        <v>0.12</v>
      </c>
      <c r="R61" s="16">
        <v>120</v>
      </c>
      <c r="S61" s="16">
        <v>225</v>
      </c>
      <c r="T61" s="16">
        <v>24</v>
      </c>
      <c r="U61" s="16">
        <v>1</v>
      </c>
      <c r="V61" s="16">
        <v>58</v>
      </c>
      <c r="W61" s="16">
        <v>30</v>
      </c>
      <c r="X61" s="16">
        <v>50</v>
      </c>
      <c r="Y61" s="16">
        <v>1233</v>
      </c>
      <c r="Z61" s="16">
        <v>300</v>
      </c>
      <c r="AA61" s="16">
        <v>60</v>
      </c>
      <c r="AB61" s="16">
        <v>4</v>
      </c>
      <c r="AC61" s="16">
        <v>16</v>
      </c>
      <c r="AD61" s="13">
        <v>0</v>
      </c>
      <c r="AE61" s="16">
        <v>65000</v>
      </c>
      <c r="AF61" s="13">
        <v>0</v>
      </c>
      <c r="AG61" s="16">
        <v>240</v>
      </c>
      <c r="AH61" s="16">
        <v>13</v>
      </c>
      <c r="AI61" s="25">
        <v>33</v>
      </c>
      <c r="AJ61" s="25">
        <v>36</v>
      </c>
      <c r="AK61" s="16">
        <v>7</v>
      </c>
      <c r="AL61" s="16">
        <v>123</v>
      </c>
      <c r="AM61" s="16">
        <v>33</v>
      </c>
      <c r="AN61" s="16">
        <v>1</v>
      </c>
      <c r="AO61" s="16">
        <v>14</v>
      </c>
      <c r="AP61" s="13">
        <v>0.5</v>
      </c>
    </row>
    <row r="62" spans="1:42" ht="14.3" customHeight="1">
      <c r="A62" s="9" t="s">
        <v>405</v>
      </c>
      <c r="B62" s="18">
        <v>155.5</v>
      </c>
      <c r="C62" s="11">
        <v>2.2749999999999999</v>
      </c>
      <c r="D62" s="11">
        <v>10.3</v>
      </c>
      <c r="E62" s="22">
        <f t="shared" si="8"/>
        <v>12.575000000000001</v>
      </c>
      <c r="F62" s="22">
        <v>3.4</v>
      </c>
      <c r="G62" s="22">
        <v>6.25</v>
      </c>
      <c r="H62" s="13">
        <v>2.75</v>
      </c>
      <c r="I62" s="16">
        <v>193.5</v>
      </c>
      <c r="J62" s="16">
        <v>190.5</v>
      </c>
      <c r="K62" s="16">
        <v>17.5</v>
      </c>
      <c r="L62" s="16">
        <v>45.5</v>
      </c>
      <c r="M62" s="16">
        <v>101</v>
      </c>
      <c r="N62" s="16">
        <v>97</v>
      </c>
      <c r="O62" s="16">
        <v>245.5</v>
      </c>
      <c r="P62" s="10">
        <v>0.56899999999999995</v>
      </c>
      <c r="Q62" s="10">
        <v>0.82850000000000001</v>
      </c>
      <c r="R62" s="16">
        <v>195.5</v>
      </c>
      <c r="S62" s="16">
        <v>408.5</v>
      </c>
      <c r="T62" s="16">
        <v>34.5</v>
      </c>
      <c r="U62" s="16">
        <v>3.5</v>
      </c>
      <c r="V62" s="16">
        <v>14.5</v>
      </c>
      <c r="W62" s="16">
        <v>61.5</v>
      </c>
      <c r="X62" s="16">
        <v>34.5</v>
      </c>
      <c r="Y62" s="16">
        <v>8160</v>
      </c>
      <c r="Z62" s="16">
        <v>524.5</v>
      </c>
      <c r="AA62" s="16">
        <v>98</v>
      </c>
      <c r="AB62" s="16">
        <v>9</v>
      </c>
      <c r="AC62" s="16">
        <v>31</v>
      </c>
      <c r="AD62" s="13">
        <v>0</v>
      </c>
      <c r="AE62" s="16">
        <v>0</v>
      </c>
      <c r="AF62" s="13">
        <v>0</v>
      </c>
      <c r="AG62" s="16">
        <v>4118</v>
      </c>
      <c r="AH62" s="16">
        <v>0</v>
      </c>
      <c r="AI62" s="25">
        <v>245</v>
      </c>
      <c r="AJ62" s="25">
        <v>786.5</v>
      </c>
      <c r="AK62" s="16">
        <v>94</v>
      </c>
      <c r="AL62" s="16">
        <v>1225</v>
      </c>
      <c r="AM62" s="16">
        <v>308</v>
      </c>
      <c r="AN62" s="16">
        <v>125.5</v>
      </c>
      <c r="AO62" s="16">
        <v>138</v>
      </c>
      <c r="AP62" s="13">
        <v>0.2</v>
      </c>
    </row>
    <row r="63" spans="1:42" ht="16.399999999999999" customHeight="1">
      <c r="A63" s="9" t="s">
        <v>325</v>
      </c>
      <c r="B63" s="18">
        <v>311</v>
      </c>
      <c r="C63" s="11">
        <v>4.55</v>
      </c>
      <c r="D63" s="11">
        <v>20.6</v>
      </c>
      <c r="E63" s="22">
        <f t="shared" si="8"/>
        <v>25.150000000000002</v>
      </c>
      <c r="F63" s="22">
        <v>6.75</v>
      </c>
      <c r="G63" s="22">
        <v>12.5</v>
      </c>
      <c r="H63" s="13">
        <v>5.5</v>
      </c>
      <c r="I63" s="16">
        <v>386.5</v>
      </c>
      <c r="J63" s="16">
        <v>381</v>
      </c>
      <c r="K63" s="16">
        <v>34.5</v>
      </c>
      <c r="L63" s="16">
        <v>90.5</v>
      </c>
      <c r="M63" s="16">
        <v>202</v>
      </c>
      <c r="N63" s="16">
        <v>194</v>
      </c>
      <c r="O63" s="16">
        <v>591</v>
      </c>
      <c r="P63" s="10">
        <v>1.1379999999999999</v>
      </c>
      <c r="Q63" s="10">
        <v>1.657</v>
      </c>
      <c r="R63" s="16">
        <v>390.5</v>
      </c>
      <c r="S63" s="16">
        <v>817</v>
      </c>
      <c r="T63" s="16">
        <v>69</v>
      </c>
      <c r="U63" s="16">
        <v>7</v>
      </c>
      <c r="V63" s="16">
        <v>29</v>
      </c>
      <c r="W63" s="16">
        <v>122.5</v>
      </c>
      <c r="X63" s="16">
        <v>68.5</v>
      </c>
      <c r="Y63" s="16">
        <v>16320</v>
      </c>
      <c r="Z63" s="16">
        <v>1049</v>
      </c>
      <c r="AA63" s="16">
        <v>196</v>
      </c>
      <c r="AB63" s="16">
        <v>17.5</v>
      </c>
      <c r="AC63" s="16">
        <v>62</v>
      </c>
      <c r="AD63" s="13">
        <v>0</v>
      </c>
      <c r="AE63" s="16">
        <v>0</v>
      </c>
      <c r="AF63" s="13">
        <v>0</v>
      </c>
      <c r="AG63" s="16">
        <v>8235.5</v>
      </c>
      <c r="AH63" s="16">
        <v>0</v>
      </c>
      <c r="AI63" s="25">
        <v>490</v>
      </c>
      <c r="AJ63" s="25">
        <v>1572.5</v>
      </c>
      <c r="AK63" s="16">
        <v>188</v>
      </c>
      <c r="AL63" s="16">
        <v>2450</v>
      </c>
      <c r="AM63" s="16">
        <v>615.5</v>
      </c>
      <c r="AN63" s="16">
        <v>251</v>
      </c>
      <c r="AO63" s="16">
        <v>276</v>
      </c>
      <c r="AP63" s="13">
        <v>0.4</v>
      </c>
    </row>
    <row r="64" spans="1:42" ht="14.3" customHeight="1">
      <c r="A64" s="9" t="s">
        <v>324</v>
      </c>
      <c r="B64" s="18">
        <v>622</v>
      </c>
      <c r="C64" s="11">
        <v>9.1</v>
      </c>
      <c r="D64" s="11">
        <v>41.2</v>
      </c>
      <c r="E64" s="22">
        <f t="shared" si="8"/>
        <v>50.300000000000004</v>
      </c>
      <c r="F64" s="22">
        <v>13.5</v>
      </c>
      <c r="G64" s="22">
        <v>25</v>
      </c>
      <c r="H64" s="13">
        <v>11</v>
      </c>
      <c r="I64" s="16">
        <v>773</v>
      </c>
      <c r="J64" s="16">
        <v>762</v>
      </c>
      <c r="K64" s="16">
        <v>69</v>
      </c>
      <c r="L64" s="16">
        <v>181</v>
      </c>
      <c r="M64" s="16">
        <v>404</v>
      </c>
      <c r="N64" s="16">
        <v>388</v>
      </c>
      <c r="O64" s="16">
        <v>1182</v>
      </c>
      <c r="P64" s="10">
        <v>2.2759999999999998</v>
      </c>
      <c r="Q64" s="10">
        <v>3.3149999999999999</v>
      </c>
      <c r="R64" s="16">
        <v>781</v>
      </c>
      <c r="S64" s="16">
        <v>1634</v>
      </c>
      <c r="T64" s="16">
        <v>138</v>
      </c>
      <c r="U64" s="16">
        <v>14</v>
      </c>
      <c r="V64" s="16">
        <v>0</v>
      </c>
      <c r="W64" s="16">
        <v>245</v>
      </c>
      <c r="X64" s="16">
        <v>137</v>
      </c>
      <c r="Y64" s="16">
        <v>32640</v>
      </c>
      <c r="Z64" s="16">
        <v>2098</v>
      </c>
      <c r="AA64" s="16">
        <v>392</v>
      </c>
      <c r="AB64" s="16">
        <v>35</v>
      </c>
      <c r="AC64" s="16">
        <v>124</v>
      </c>
      <c r="AD64" s="13">
        <v>0</v>
      </c>
      <c r="AE64" s="16">
        <v>0</v>
      </c>
      <c r="AF64" s="13">
        <v>0</v>
      </c>
      <c r="AG64" s="16">
        <v>16471</v>
      </c>
      <c r="AH64" s="16">
        <v>0</v>
      </c>
      <c r="AI64" s="25">
        <v>980</v>
      </c>
      <c r="AJ64" s="25">
        <v>3145</v>
      </c>
      <c r="AK64" s="16">
        <v>376</v>
      </c>
      <c r="AL64" s="16">
        <v>4900</v>
      </c>
      <c r="AM64" s="16">
        <v>1231</v>
      </c>
      <c r="AN64" s="16">
        <v>502</v>
      </c>
      <c r="AO64" s="16">
        <v>552</v>
      </c>
      <c r="AP64" s="13">
        <v>0.8</v>
      </c>
    </row>
    <row r="65" spans="1:42" ht="14.3" customHeight="1">
      <c r="A65" s="9" t="s">
        <v>411</v>
      </c>
      <c r="B65" s="86">
        <v>35</v>
      </c>
      <c r="C65" s="87">
        <v>0.1</v>
      </c>
      <c r="D65" s="87">
        <v>0.3</v>
      </c>
      <c r="E65" s="88">
        <f t="shared" si="8"/>
        <v>0.4</v>
      </c>
      <c r="F65" s="88">
        <v>4</v>
      </c>
      <c r="G65" s="88">
        <v>4</v>
      </c>
      <c r="H65" s="13">
        <v>0</v>
      </c>
      <c r="I65" s="16">
        <v>74</v>
      </c>
      <c r="J65" s="16">
        <v>74</v>
      </c>
      <c r="K65" s="16">
        <v>6</v>
      </c>
      <c r="L65" s="16">
        <v>7</v>
      </c>
      <c r="M65" s="16">
        <v>68</v>
      </c>
      <c r="N65" s="16">
        <v>48</v>
      </c>
      <c r="O65" s="16">
        <v>128</v>
      </c>
      <c r="P65" s="10">
        <v>0.14099999999999999</v>
      </c>
      <c r="Q65" s="10">
        <v>0.191</v>
      </c>
      <c r="R65" s="16">
        <v>51</v>
      </c>
      <c r="S65" s="16">
        <v>35</v>
      </c>
      <c r="T65" s="16">
        <v>11</v>
      </c>
      <c r="U65" s="16">
        <v>53</v>
      </c>
      <c r="V65" s="16">
        <v>10</v>
      </c>
      <c r="W65" s="16">
        <v>32</v>
      </c>
      <c r="X65" s="16">
        <v>40</v>
      </c>
      <c r="Y65" s="16">
        <v>1291</v>
      </c>
      <c r="Z65" s="16">
        <v>65</v>
      </c>
      <c r="AA65" s="16">
        <v>90</v>
      </c>
      <c r="AB65" s="16">
        <v>2</v>
      </c>
      <c r="AC65" s="16">
        <v>3</v>
      </c>
      <c r="AD65" s="13">
        <v>0</v>
      </c>
      <c r="AE65" s="16">
        <v>213</v>
      </c>
      <c r="AF65" s="13">
        <v>0</v>
      </c>
      <c r="AG65" s="16">
        <v>138</v>
      </c>
      <c r="AH65" s="16">
        <v>1</v>
      </c>
      <c r="AI65" s="16">
        <v>330</v>
      </c>
      <c r="AJ65" s="16">
        <v>233</v>
      </c>
      <c r="AK65" s="16">
        <v>48</v>
      </c>
      <c r="AL65" s="16">
        <v>669</v>
      </c>
      <c r="AM65" s="16">
        <v>172</v>
      </c>
      <c r="AN65" s="16">
        <v>100</v>
      </c>
      <c r="AO65" s="16">
        <v>41</v>
      </c>
      <c r="AP65" s="13">
        <v>0.35</v>
      </c>
    </row>
    <row r="66" spans="1:42" ht="14.3" customHeight="1">
      <c r="A66" s="9" t="s">
        <v>412</v>
      </c>
      <c r="B66" s="86">
        <v>70</v>
      </c>
      <c r="C66" s="87">
        <v>0.2</v>
      </c>
      <c r="D66" s="87">
        <v>0.6</v>
      </c>
      <c r="E66" s="88">
        <f t="shared" si="8"/>
        <v>0.8</v>
      </c>
      <c r="F66" s="88">
        <v>8</v>
      </c>
      <c r="G66" s="88">
        <v>8</v>
      </c>
      <c r="H66" s="13">
        <v>0</v>
      </c>
      <c r="I66" s="16">
        <v>148</v>
      </c>
      <c r="J66" s="16">
        <v>148</v>
      </c>
      <c r="K66" s="16">
        <v>12</v>
      </c>
      <c r="L66" s="16">
        <v>14</v>
      </c>
      <c r="M66" s="16">
        <v>136</v>
      </c>
      <c r="N66" s="16">
        <v>96</v>
      </c>
      <c r="O66" s="16">
        <v>256</v>
      </c>
      <c r="P66" s="10">
        <v>0.28199999999999997</v>
      </c>
      <c r="Q66" s="10">
        <v>0.38200000000000001</v>
      </c>
      <c r="R66" s="16">
        <v>102</v>
      </c>
      <c r="S66" s="16">
        <v>70</v>
      </c>
      <c r="T66" s="16">
        <v>22</v>
      </c>
      <c r="U66" s="16">
        <v>106</v>
      </c>
      <c r="V66" s="16">
        <v>20</v>
      </c>
      <c r="W66" s="16">
        <v>64</v>
      </c>
      <c r="X66" s="16">
        <v>80</v>
      </c>
      <c r="Y66" s="16">
        <v>2582</v>
      </c>
      <c r="Z66" s="16">
        <v>130</v>
      </c>
      <c r="AA66" s="16">
        <v>180</v>
      </c>
      <c r="AB66" s="16">
        <v>4</v>
      </c>
      <c r="AC66" s="16">
        <v>6</v>
      </c>
      <c r="AD66" s="13">
        <v>0</v>
      </c>
      <c r="AE66" s="16">
        <v>426</v>
      </c>
      <c r="AF66" s="13">
        <v>0</v>
      </c>
      <c r="AG66" s="16">
        <v>276</v>
      </c>
      <c r="AH66" s="16">
        <v>2</v>
      </c>
      <c r="AI66" s="16">
        <v>660</v>
      </c>
      <c r="AJ66" s="16">
        <v>466</v>
      </c>
      <c r="AK66" s="16">
        <v>96</v>
      </c>
      <c r="AL66" s="16">
        <v>1338</v>
      </c>
      <c r="AM66" s="16">
        <v>344</v>
      </c>
      <c r="AN66" s="16">
        <v>200</v>
      </c>
      <c r="AO66" s="16">
        <v>82</v>
      </c>
      <c r="AP66" s="13">
        <v>0.7</v>
      </c>
    </row>
    <row r="67" spans="1:42" ht="14.3" customHeight="1">
      <c r="A67" s="9" t="s">
        <v>413</v>
      </c>
      <c r="B67" s="86">
        <v>175</v>
      </c>
      <c r="C67" s="87">
        <v>0.5</v>
      </c>
      <c r="D67" s="87">
        <v>1.5</v>
      </c>
      <c r="E67" s="88">
        <f t="shared" si="8"/>
        <v>2</v>
      </c>
      <c r="F67" s="88">
        <v>20</v>
      </c>
      <c r="G67" s="88">
        <v>20</v>
      </c>
      <c r="H67" s="13">
        <v>0</v>
      </c>
      <c r="I67" s="16">
        <v>370</v>
      </c>
      <c r="J67" s="16">
        <v>370</v>
      </c>
      <c r="K67" s="16">
        <v>30</v>
      </c>
      <c r="L67" s="16">
        <v>35</v>
      </c>
      <c r="M67" s="16">
        <v>340</v>
      </c>
      <c r="N67" s="16">
        <v>240</v>
      </c>
      <c r="O67" s="16">
        <v>640</v>
      </c>
      <c r="P67" s="10">
        <v>0.70499999999999996</v>
      </c>
      <c r="Q67" s="10">
        <v>0.95499999999999996</v>
      </c>
      <c r="R67" s="16">
        <v>255</v>
      </c>
      <c r="S67" s="16">
        <v>175</v>
      </c>
      <c r="T67" s="16">
        <v>55</v>
      </c>
      <c r="U67" s="16">
        <v>265</v>
      </c>
      <c r="V67" s="16">
        <v>50</v>
      </c>
      <c r="W67" s="16">
        <v>160</v>
      </c>
      <c r="X67" s="16">
        <v>200</v>
      </c>
      <c r="Y67" s="16">
        <v>6455</v>
      </c>
      <c r="Z67" s="16">
        <v>325</v>
      </c>
      <c r="AA67" s="16">
        <v>450</v>
      </c>
      <c r="AB67" s="16">
        <v>10</v>
      </c>
      <c r="AC67" s="16">
        <v>15</v>
      </c>
      <c r="AD67" s="13">
        <v>0</v>
      </c>
      <c r="AE67" s="16">
        <v>1065</v>
      </c>
      <c r="AF67" s="13">
        <v>0</v>
      </c>
      <c r="AG67" s="16">
        <v>690</v>
      </c>
      <c r="AH67" s="16">
        <v>5</v>
      </c>
      <c r="AI67" s="16">
        <v>1650</v>
      </c>
      <c r="AJ67" s="16">
        <v>1165</v>
      </c>
      <c r="AK67" s="16">
        <v>240</v>
      </c>
      <c r="AL67" s="16">
        <v>3345</v>
      </c>
      <c r="AM67" s="16">
        <v>860</v>
      </c>
      <c r="AN67" s="16">
        <v>500</v>
      </c>
      <c r="AO67" s="16">
        <v>205</v>
      </c>
      <c r="AP67" s="13">
        <v>1.75</v>
      </c>
    </row>
    <row r="68" spans="1:42" ht="14.3" customHeight="1">
      <c r="A68" s="9" t="s">
        <v>539</v>
      </c>
      <c r="B68" s="18">
        <v>753</v>
      </c>
      <c r="C68" s="11">
        <v>22.5</v>
      </c>
      <c r="D68" s="11">
        <v>47.5</v>
      </c>
      <c r="E68" s="22">
        <f t="shared" si="8"/>
        <v>70</v>
      </c>
      <c r="F68" s="22">
        <v>2.5</v>
      </c>
      <c r="G68" s="22">
        <v>27.5</v>
      </c>
      <c r="H68" s="22">
        <v>1</v>
      </c>
      <c r="I68" s="16">
        <v>2195</v>
      </c>
      <c r="J68" s="16">
        <v>638</v>
      </c>
      <c r="K68" s="16">
        <v>33</v>
      </c>
      <c r="L68" s="16">
        <v>50</v>
      </c>
      <c r="M68" s="16">
        <v>330</v>
      </c>
      <c r="N68" s="16">
        <v>320</v>
      </c>
      <c r="O68" s="16">
        <v>2960</v>
      </c>
      <c r="P68" s="10">
        <v>2.085</v>
      </c>
      <c r="Q68" s="10">
        <v>3.6850000000000001</v>
      </c>
      <c r="R68" s="16">
        <v>180</v>
      </c>
      <c r="S68" s="16">
        <v>180</v>
      </c>
      <c r="T68" s="16">
        <v>110</v>
      </c>
      <c r="U68" s="16">
        <v>7</v>
      </c>
      <c r="V68" s="16">
        <v>19</v>
      </c>
      <c r="W68" s="16">
        <v>1278</v>
      </c>
      <c r="X68" s="16">
        <v>395</v>
      </c>
      <c r="Y68" s="16">
        <v>17431</v>
      </c>
      <c r="Z68" s="16">
        <v>830</v>
      </c>
      <c r="AA68" s="16">
        <v>758</v>
      </c>
      <c r="AB68" s="16">
        <v>3</v>
      </c>
      <c r="AC68" s="16">
        <v>3</v>
      </c>
      <c r="AD68" s="13">
        <v>3</v>
      </c>
      <c r="AE68" s="16">
        <v>60078</v>
      </c>
      <c r="AF68" s="13">
        <v>0</v>
      </c>
      <c r="AG68" s="16">
        <v>1646</v>
      </c>
      <c r="AH68" s="16">
        <v>25</v>
      </c>
      <c r="AI68" s="24">
        <v>3055</v>
      </c>
      <c r="AJ68" s="24">
        <v>2140</v>
      </c>
      <c r="AK68" s="16">
        <v>428</v>
      </c>
      <c r="AL68" s="16">
        <v>5773</v>
      </c>
      <c r="AM68" s="16">
        <v>1860</v>
      </c>
      <c r="AN68" s="16">
        <v>900</v>
      </c>
      <c r="AO68" s="16">
        <v>398</v>
      </c>
      <c r="AP68" s="13">
        <v>0</v>
      </c>
    </row>
    <row r="69" spans="1:42" ht="14.3" customHeight="1">
      <c r="A69" s="9" t="s">
        <v>414</v>
      </c>
      <c r="B69" s="86">
        <v>180</v>
      </c>
      <c r="C69" s="87">
        <v>1.625</v>
      </c>
      <c r="D69" s="87">
        <v>5.37</v>
      </c>
      <c r="E69" s="88">
        <f t="shared" si="8"/>
        <v>6.9950000000000001</v>
      </c>
      <c r="F69" s="88">
        <v>0.2</v>
      </c>
      <c r="G69" s="88">
        <v>28.75</v>
      </c>
      <c r="H69" s="13">
        <v>0</v>
      </c>
      <c r="I69" s="16">
        <v>84</v>
      </c>
      <c r="J69" s="16">
        <v>433</v>
      </c>
      <c r="K69" s="16">
        <v>16</v>
      </c>
      <c r="L69" s="16">
        <v>33</v>
      </c>
      <c r="M69" s="16">
        <v>290</v>
      </c>
      <c r="N69" s="16">
        <v>293</v>
      </c>
      <c r="O69" s="16">
        <v>84</v>
      </c>
      <c r="P69" s="10">
        <v>0.81799999999999995</v>
      </c>
      <c r="Q69" s="10">
        <v>1.5189999999999999</v>
      </c>
      <c r="R69" s="16">
        <v>193</v>
      </c>
      <c r="S69" s="16">
        <v>41</v>
      </c>
      <c r="T69" s="16">
        <v>41</v>
      </c>
      <c r="U69" s="16">
        <v>4</v>
      </c>
      <c r="V69" s="16">
        <v>36</v>
      </c>
      <c r="W69" s="16">
        <v>88</v>
      </c>
      <c r="X69" s="16">
        <v>74</v>
      </c>
      <c r="Y69" s="16">
        <v>11194</v>
      </c>
      <c r="Z69" s="16">
        <v>1678</v>
      </c>
      <c r="AA69" s="16">
        <v>224</v>
      </c>
      <c r="AB69" s="16">
        <v>5</v>
      </c>
      <c r="AC69" s="16">
        <v>6</v>
      </c>
      <c r="AD69" s="13">
        <v>5</v>
      </c>
      <c r="AE69" s="16">
        <v>3010</v>
      </c>
      <c r="AF69" s="13">
        <v>25</v>
      </c>
      <c r="AG69" s="16">
        <v>4177</v>
      </c>
      <c r="AH69" s="16">
        <v>0</v>
      </c>
      <c r="AI69" s="24">
        <v>2501</v>
      </c>
      <c r="AJ69" s="24">
        <v>1633</v>
      </c>
      <c r="AK69" s="16">
        <v>273</v>
      </c>
      <c r="AL69" s="16">
        <v>3863</v>
      </c>
      <c r="AM69" s="16">
        <v>1170</v>
      </c>
      <c r="AN69" s="16">
        <v>708</v>
      </c>
      <c r="AO69" s="16">
        <v>273</v>
      </c>
      <c r="AP69" s="13">
        <v>0</v>
      </c>
    </row>
    <row r="70" spans="1:42" ht="14.3" customHeight="1">
      <c r="A70" s="9" t="s">
        <v>328</v>
      </c>
      <c r="B70" s="16">
        <v>248</v>
      </c>
      <c r="C70" s="10">
        <v>4.2</v>
      </c>
      <c r="D70" s="10">
        <v>8.1999999999999993</v>
      </c>
      <c r="E70" s="23">
        <f t="shared" si="8"/>
        <v>12.399999999999999</v>
      </c>
      <c r="F70" s="13">
        <v>5</v>
      </c>
      <c r="G70" s="13">
        <v>29</v>
      </c>
      <c r="H70" s="13">
        <v>1</v>
      </c>
      <c r="I70" s="16">
        <v>467</v>
      </c>
      <c r="J70" s="16">
        <v>350</v>
      </c>
      <c r="K70" s="16">
        <v>33</v>
      </c>
      <c r="L70" s="16">
        <v>32</v>
      </c>
      <c r="M70" s="16">
        <v>240</v>
      </c>
      <c r="N70" s="16">
        <v>245</v>
      </c>
      <c r="O70" s="16">
        <v>689</v>
      </c>
      <c r="P70" s="10">
        <v>2.6520000000000001</v>
      </c>
      <c r="Q70" s="10">
        <v>3.8250000000000002</v>
      </c>
      <c r="R70" s="16">
        <v>153</v>
      </c>
      <c r="S70" s="16">
        <v>203</v>
      </c>
      <c r="T70" s="16">
        <v>108</v>
      </c>
      <c r="U70" s="16">
        <v>4</v>
      </c>
      <c r="V70" s="16">
        <v>361</v>
      </c>
      <c r="W70" s="16">
        <v>525</v>
      </c>
      <c r="X70" s="16">
        <v>348</v>
      </c>
      <c r="Y70" s="16">
        <v>17664</v>
      </c>
      <c r="Z70" s="16">
        <v>965</v>
      </c>
      <c r="AA70" s="16">
        <v>360</v>
      </c>
      <c r="AB70" s="16">
        <v>9</v>
      </c>
      <c r="AC70" s="16">
        <v>23</v>
      </c>
      <c r="AD70" s="13">
        <v>4</v>
      </c>
      <c r="AE70" s="16">
        <v>6711</v>
      </c>
      <c r="AF70" s="13">
        <v>0</v>
      </c>
      <c r="AG70" s="16">
        <v>2111</v>
      </c>
      <c r="AH70" s="16">
        <v>119</v>
      </c>
      <c r="AI70" s="24">
        <v>2331</v>
      </c>
      <c r="AJ70" s="24">
        <v>1772</v>
      </c>
      <c r="AK70" s="77">
        <v>362</v>
      </c>
      <c r="AL70" s="77">
        <v>4556</v>
      </c>
      <c r="AM70" s="77">
        <v>1326</v>
      </c>
      <c r="AN70" s="78">
        <v>714</v>
      </c>
      <c r="AO70" s="78">
        <v>324</v>
      </c>
      <c r="AP70" s="13">
        <v>0.5</v>
      </c>
    </row>
    <row r="71" spans="1:42" ht="14.3" customHeight="1">
      <c r="A71" s="9" t="s">
        <v>122</v>
      </c>
      <c r="B71" s="16">
        <v>113</v>
      </c>
      <c r="C71" s="10">
        <v>1.5</v>
      </c>
      <c r="D71" s="10">
        <v>9</v>
      </c>
      <c r="E71" s="23">
        <f t="shared" si="8"/>
        <v>10.5</v>
      </c>
      <c r="F71" s="13">
        <v>3</v>
      </c>
      <c r="G71" s="13">
        <v>1</v>
      </c>
      <c r="H71" s="13">
        <v>1</v>
      </c>
      <c r="I71" s="16">
        <v>246</v>
      </c>
      <c r="J71" s="16">
        <v>204</v>
      </c>
      <c r="K71" s="16">
        <v>38</v>
      </c>
      <c r="L71" s="16">
        <v>15</v>
      </c>
      <c r="M71" s="16">
        <v>44</v>
      </c>
      <c r="N71" s="16">
        <v>21</v>
      </c>
      <c r="O71" s="16">
        <v>414</v>
      </c>
      <c r="P71" s="10">
        <v>0.89</v>
      </c>
      <c r="Q71" s="10">
        <v>0.27600000000000002</v>
      </c>
      <c r="R71" s="16">
        <v>122</v>
      </c>
      <c r="S71" s="16">
        <v>252</v>
      </c>
      <c r="T71" s="16">
        <v>29</v>
      </c>
      <c r="U71" s="16">
        <v>4</v>
      </c>
      <c r="V71" s="16">
        <v>625</v>
      </c>
      <c r="W71" s="16">
        <v>12</v>
      </c>
      <c r="X71" s="16">
        <v>60</v>
      </c>
      <c r="Y71" s="16">
        <v>758</v>
      </c>
      <c r="Z71" s="16">
        <v>324</v>
      </c>
      <c r="AA71" s="16">
        <v>51</v>
      </c>
      <c r="AB71" s="16">
        <v>2</v>
      </c>
      <c r="AC71" s="16">
        <v>26</v>
      </c>
      <c r="AD71" s="13">
        <v>0</v>
      </c>
      <c r="AE71" s="16">
        <v>10260</v>
      </c>
      <c r="AF71" s="13">
        <v>0</v>
      </c>
      <c r="AG71" s="16">
        <v>12398</v>
      </c>
      <c r="AH71" s="16">
        <v>18</v>
      </c>
      <c r="AI71" s="25">
        <v>65</v>
      </c>
      <c r="AJ71" s="25">
        <v>75</v>
      </c>
      <c r="AK71" s="70">
        <v>9</v>
      </c>
      <c r="AL71" s="70">
        <v>294</v>
      </c>
      <c r="AM71" s="70">
        <v>39</v>
      </c>
      <c r="AN71" s="78">
        <v>15</v>
      </c>
      <c r="AO71" s="78">
        <v>12</v>
      </c>
      <c r="AP71" s="13">
        <v>0.3</v>
      </c>
    </row>
    <row r="72" spans="1:42" ht="14.3" customHeight="1">
      <c r="A72" s="9" t="s">
        <v>108</v>
      </c>
      <c r="B72" s="16">
        <v>498</v>
      </c>
      <c r="C72" s="10">
        <v>8.3000000000000007</v>
      </c>
      <c r="D72" s="10">
        <v>21</v>
      </c>
      <c r="E72" s="23">
        <f t="shared" si="8"/>
        <v>29.3</v>
      </c>
      <c r="F72" s="13">
        <v>0</v>
      </c>
      <c r="G72" s="13">
        <v>60</v>
      </c>
      <c r="H72" s="13">
        <v>0</v>
      </c>
      <c r="I72" s="16">
        <v>249</v>
      </c>
      <c r="J72" s="16">
        <v>786</v>
      </c>
      <c r="K72" s="16">
        <v>42</v>
      </c>
      <c r="L72" s="16">
        <v>57</v>
      </c>
      <c r="M72" s="16">
        <v>495</v>
      </c>
      <c r="N72" s="16">
        <v>600</v>
      </c>
      <c r="O72" s="16">
        <v>255</v>
      </c>
      <c r="P72" s="10">
        <v>2.19</v>
      </c>
      <c r="Q72" s="10">
        <v>3</v>
      </c>
      <c r="R72" s="16">
        <v>126</v>
      </c>
      <c r="S72" s="16">
        <v>42</v>
      </c>
      <c r="T72" s="16">
        <v>99</v>
      </c>
      <c r="U72" s="16">
        <v>30</v>
      </c>
      <c r="V72" s="16">
        <v>334</v>
      </c>
      <c r="W72" s="16">
        <v>249</v>
      </c>
      <c r="X72" s="16">
        <v>480</v>
      </c>
      <c r="Y72" s="16">
        <v>52950</v>
      </c>
      <c r="Z72" s="16">
        <v>2880</v>
      </c>
      <c r="AA72" s="16">
        <v>1500</v>
      </c>
      <c r="AB72" s="16">
        <v>6</v>
      </c>
      <c r="AC72" s="16">
        <v>36</v>
      </c>
      <c r="AD72" s="13">
        <v>1</v>
      </c>
      <c r="AE72" s="16">
        <v>7500</v>
      </c>
      <c r="AF72" s="13">
        <v>0</v>
      </c>
      <c r="AG72" s="16">
        <v>4200</v>
      </c>
      <c r="AH72" s="16">
        <v>0</v>
      </c>
      <c r="AI72" s="24">
        <v>5304</v>
      </c>
      <c r="AJ72" s="24">
        <v>3615</v>
      </c>
      <c r="AK72" s="16">
        <v>780</v>
      </c>
      <c r="AL72" s="16">
        <v>9594</v>
      </c>
      <c r="AM72" s="16">
        <v>3639</v>
      </c>
      <c r="AN72" s="16">
        <v>1665</v>
      </c>
      <c r="AO72" s="16">
        <v>729</v>
      </c>
      <c r="AP72" s="13">
        <v>0</v>
      </c>
    </row>
    <row r="73" spans="1:42" ht="14.3" customHeight="1">
      <c r="A73" s="9" t="s">
        <v>272</v>
      </c>
      <c r="B73" s="18">
        <v>111</v>
      </c>
      <c r="C73" s="11">
        <v>0.1</v>
      </c>
      <c r="D73" s="11">
        <v>0.3</v>
      </c>
      <c r="E73" s="22">
        <f t="shared" si="8"/>
        <v>0.4</v>
      </c>
      <c r="F73" s="22">
        <v>1</v>
      </c>
      <c r="G73" s="22">
        <v>22</v>
      </c>
      <c r="H73" s="13">
        <v>0</v>
      </c>
      <c r="I73" s="16">
        <v>283</v>
      </c>
      <c r="J73" s="16">
        <v>361</v>
      </c>
      <c r="K73" s="16">
        <v>26</v>
      </c>
      <c r="L73" s="16">
        <v>30</v>
      </c>
      <c r="M73" s="16">
        <v>213</v>
      </c>
      <c r="N73" s="16">
        <v>202</v>
      </c>
      <c r="O73" s="16">
        <v>410</v>
      </c>
      <c r="P73" s="10">
        <v>0.69</v>
      </c>
      <c r="Q73" s="10">
        <v>0.68799999999999994</v>
      </c>
      <c r="R73" s="16">
        <v>133</v>
      </c>
      <c r="S73" s="16">
        <v>58</v>
      </c>
      <c r="T73" s="16">
        <v>48</v>
      </c>
      <c r="U73" s="16">
        <v>0</v>
      </c>
      <c r="V73" s="16">
        <v>113</v>
      </c>
      <c r="W73" s="16">
        <v>72</v>
      </c>
      <c r="X73" s="16">
        <v>91</v>
      </c>
      <c r="Y73" s="16">
        <v>20745</v>
      </c>
      <c r="Z73" s="16">
        <v>654</v>
      </c>
      <c r="AA73" s="16">
        <v>435</v>
      </c>
      <c r="AB73" s="16">
        <v>2</v>
      </c>
      <c r="AC73" s="16">
        <v>12</v>
      </c>
      <c r="AD73" s="13">
        <v>0</v>
      </c>
      <c r="AE73" s="16">
        <v>3549</v>
      </c>
      <c r="AF73" s="13">
        <v>0</v>
      </c>
      <c r="AG73" s="16">
        <v>668</v>
      </c>
      <c r="AH73" s="16">
        <v>41</v>
      </c>
      <c r="AI73" s="24">
        <v>2175</v>
      </c>
      <c r="AJ73" s="24">
        <v>1590</v>
      </c>
      <c r="AK73" s="16">
        <v>310</v>
      </c>
      <c r="AL73" s="16">
        <v>3588</v>
      </c>
      <c r="AM73" s="16">
        <v>1170</v>
      </c>
      <c r="AN73" s="16">
        <v>620</v>
      </c>
      <c r="AO73" s="16">
        <v>263</v>
      </c>
      <c r="AP73" s="13">
        <v>0</v>
      </c>
    </row>
    <row r="74" spans="1:42" ht="14.3" customHeight="1">
      <c r="A74" s="9" t="s">
        <v>399</v>
      </c>
      <c r="B74" s="18">
        <v>156.25</v>
      </c>
      <c r="C74" s="11">
        <v>1.5</v>
      </c>
      <c r="D74" s="11">
        <v>2</v>
      </c>
      <c r="E74" s="22">
        <f t="shared" si="8"/>
        <v>3.5</v>
      </c>
      <c r="F74" s="22">
        <v>0.38</v>
      </c>
      <c r="G74" s="22">
        <v>30</v>
      </c>
      <c r="H74" s="13">
        <v>0</v>
      </c>
      <c r="I74" s="16">
        <v>313</v>
      </c>
      <c r="J74" s="16">
        <v>333</v>
      </c>
      <c r="K74" s="16">
        <v>36</v>
      </c>
      <c r="L74" s="16">
        <v>36</v>
      </c>
      <c r="M74" s="16">
        <v>256</v>
      </c>
      <c r="N74" s="16">
        <v>241</v>
      </c>
      <c r="O74" s="16">
        <v>459</v>
      </c>
      <c r="P74" s="10">
        <v>2.4660000000000002</v>
      </c>
      <c r="Q74" s="10">
        <v>1.3109999999999999</v>
      </c>
      <c r="R74" s="16">
        <v>181</v>
      </c>
      <c r="S74" s="16">
        <v>109</v>
      </c>
      <c r="T74" s="16">
        <v>53</v>
      </c>
      <c r="U74" s="16">
        <v>1</v>
      </c>
      <c r="V74" s="16">
        <v>97</v>
      </c>
      <c r="W74" s="16">
        <v>91</v>
      </c>
      <c r="X74" s="16">
        <v>113</v>
      </c>
      <c r="Y74" s="16">
        <v>30737</v>
      </c>
      <c r="Z74" s="16">
        <v>1011</v>
      </c>
      <c r="AA74" s="16">
        <v>640</v>
      </c>
      <c r="AB74" s="16">
        <v>2</v>
      </c>
      <c r="AC74" s="16">
        <v>11</v>
      </c>
      <c r="AD74" s="13">
        <v>1</v>
      </c>
      <c r="AE74" s="16">
        <v>678</v>
      </c>
      <c r="AF74" s="13">
        <v>0</v>
      </c>
      <c r="AG74" s="16">
        <v>966</v>
      </c>
      <c r="AH74" s="16">
        <v>1</v>
      </c>
      <c r="AI74" s="24">
        <v>2594</v>
      </c>
      <c r="AJ74" s="24">
        <v>1886</v>
      </c>
      <c r="AK74" s="16">
        <v>388</v>
      </c>
      <c r="AL74" s="16">
        <v>4486</v>
      </c>
      <c r="AM74" s="16">
        <v>1463</v>
      </c>
      <c r="AN74" s="16">
        <v>775</v>
      </c>
      <c r="AO74" s="16">
        <v>329</v>
      </c>
      <c r="AP74" s="13">
        <v>0.1</v>
      </c>
    </row>
    <row r="75" spans="1:42" ht="14.3" customHeight="1">
      <c r="A75" s="9" t="s">
        <v>552</v>
      </c>
      <c r="B75" s="18">
        <v>225</v>
      </c>
      <c r="C75" s="11">
        <v>0.9</v>
      </c>
      <c r="D75" s="11">
        <v>6.6</v>
      </c>
      <c r="E75" s="22">
        <v>7.5</v>
      </c>
      <c r="F75" s="22">
        <v>1.5</v>
      </c>
      <c r="G75" s="22">
        <v>37.5</v>
      </c>
      <c r="H75" s="13">
        <v>0</v>
      </c>
      <c r="I75" s="16">
        <v>424.5</v>
      </c>
      <c r="J75" s="16">
        <v>541.5</v>
      </c>
      <c r="K75" s="16">
        <v>39</v>
      </c>
      <c r="L75" s="16">
        <v>45</v>
      </c>
      <c r="M75" s="16">
        <v>319.5</v>
      </c>
      <c r="N75" s="16">
        <v>303</v>
      </c>
      <c r="O75" s="16">
        <v>615</v>
      </c>
      <c r="P75" s="10">
        <v>1.0349999999999999</v>
      </c>
      <c r="Q75" s="10">
        <v>1.032</v>
      </c>
      <c r="R75" s="16">
        <v>199.5</v>
      </c>
      <c r="S75" s="16">
        <v>87</v>
      </c>
      <c r="T75" s="16">
        <v>72</v>
      </c>
      <c r="U75" s="16">
        <v>0</v>
      </c>
      <c r="V75" s="16">
        <v>169.5</v>
      </c>
      <c r="W75" s="16">
        <v>108</v>
      </c>
      <c r="X75" s="16">
        <v>136.5</v>
      </c>
      <c r="Y75" s="16">
        <v>31117.5</v>
      </c>
      <c r="Z75" s="16">
        <v>981</v>
      </c>
      <c r="AA75" s="16">
        <v>652.5</v>
      </c>
      <c r="AB75" s="16">
        <v>3</v>
      </c>
      <c r="AC75" s="16">
        <v>18</v>
      </c>
      <c r="AD75" s="13">
        <v>0</v>
      </c>
      <c r="AE75" s="16">
        <v>5323.5</v>
      </c>
      <c r="AF75" s="13">
        <v>0</v>
      </c>
      <c r="AG75" s="16">
        <v>1002</v>
      </c>
      <c r="AH75" s="16">
        <v>61.5</v>
      </c>
      <c r="AI75" s="24">
        <v>3262.5</v>
      </c>
      <c r="AJ75" s="24">
        <v>2385</v>
      </c>
      <c r="AK75" s="16">
        <v>465</v>
      </c>
      <c r="AL75" s="16">
        <v>5382</v>
      </c>
      <c r="AM75" s="16">
        <v>1755</v>
      </c>
      <c r="AN75" s="16">
        <v>930</v>
      </c>
      <c r="AO75" s="16">
        <v>394.5</v>
      </c>
      <c r="AP75" s="13">
        <v>0</v>
      </c>
    </row>
    <row r="76" spans="1:42" ht="14.3" customHeight="1">
      <c r="A76" s="9" t="s">
        <v>336</v>
      </c>
      <c r="B76" s="18">
        <v>406</v>
      </c>
      <c r="C76" s="11">
        <v>2.1</v>
      </c>
      <c r="D76" s="11">
        <v>12.4</v>
      </c>
      <c r="E76" s="22">
        <f t="shared" si="8"/>
        <v>14.5</v>
      </c>
      <c r="F76" s="22">
        <v>11</v>
      </c>
      <c r="G76" s="22">
        <v>23.2</v>
      </c>
      <c r="H76" s="13">
        <v>0</v>
      </c>
      <c r="I76" s="16">
        <v>194</v>
      </c>
      <c r="J76" s="16">
        <v>616</v>
      </c>
      <c r="K76" s="16">
        <v>84</v>
      </c>
      <c r="L76" s="16">
        <v>46</v>
      </c>
      <c r="M76" s="16">
        <v>298</v>
      </c>
      <c r="N76" s="16">
        <v>228</v>
      </c>
      <c r="O76" s="16">
        <v>296</v>
      </c>
      <c r="P76" s="10">
        <v>1.7689999999999999</v>
      </c>
      <c r="Q76" s="10">
        <v>1.246</v>
      </c>
      <c r="R76" s="16">
        <v>466</v>
      </c>
      <c r="S76" s="16">
        <v>112</v>
      </c>
      <c r="T76" s="16">
        <v>384</v>
      </c>
      <c r="U76" s="16">
        <v>32</v>
      </c>
      <c r="V76" s="16">
        <v>249</v>
      </c>
      <c r="W76" s="16">
        <v>67</v>
      </c>
      <c r="X76" s="16">
        <v>152</v>
      </c>
      <c r="Y76" s="16">
        <v>10193</v>
      </c>
      <c r="Z76" s="16">
        <v>830</v>
      </c>
      <c r="AA76" s="16">
        <v>281</v>
      </c>
      <c r="AB76" s="16">
        <v>10</v>
      </c>
      <c r="AC76" s="16">
        <v>11</v>
      </c>
      <c r="AD76" s="13">
        <v>8</v>
      </c>
      <c r="AE76" s="16">
        <v>5580</v>
      </c>
      <c r="AF76" s="13">
        <v>23</v>
      </c>
      <c r="AG76" s="16">
        <v>16992</v>
      </c>
      <c r="AH76" s="16">
        <v>4</v>
      </c>
      <c r="AI76" s="24">
        <v>1824</v>
      </c>
      <c r="AJ76" s="24">
        <v>1169</v>
      </c>
      <c r="AK76" s="16">
        <v>209</v>
      </c>
      <c r="AL76" s="16">
        <v>2924</v>
      </c>
      <c r="AM76" s="16">
        <v>1125</v>
      </c>
      <c r="AN76" s="16">
        <v>614</v>
      </c>
      <c r="AO76" s="16">
        <v>224</v>
      </c>
      <c r="AP76" s="13">
        <v>0.6</v>
      </c>
    </row>
    <row r="77" spans="1:42" ht="14.3" customHeight="1">
      <c r="A77" s="9" t="s">
        <v>381</v>
      </c>
      <c r="B77" s="18">
        <v>428</v>
      </c>
      <c r="C77" s="11">
        <v>2</v>
      </c>
      <c r="D77" s="11">
        <v>15</v>
      </c>
      <c r="E77" s="22">
        <f t="shared" si="8"/>
        <v>17</v>
      </c>
      <c r="F77" s="22">
        <v>7.2</v>
      </c>
      <c r="G77" s="22">
        <v>23</v>
      </c>
      <c r="H77" s="13">
        <v>0</v>
      </c>
      <c r="I77" s="16">
        <v>194</v>
      </c>
      <c r="J77" s="16">
        <v>616</v>
      </c>
      <c r="K77" s="16">
        <v>84</v>
      </c>
      <c r="L77" s="16">
        <v>46</v>
      </c>
      <c r="M77" s="16">
        <v>298</v>
      </c>
      <c r="N77" s="16">
        <v>228</v>
      </c>
      <c r="O77" s="16">
        <v>296</v>
      </c>
      <c r="P77" s="10">
        <v>1.7689999999999999</v>
      </c>
      <c r="Q77" s="10">
        <v>1.246</v>
      </c>
      <c r="R77" s="16">
        <v>466</v>
      </c>
      <c r="S77" s="16">
        <v>112</v>
      </c>
      <c r="T77" s="16">
        <v>384</v>
      </c>
      <c r="U77" s="16">
        <v>32</v>
      </c>
      <c r="V77" s="16">
        <v>249</v>
      </c>
      <c r="W77" s="16">
        <v>67</v>
      </c>
      <c r="X77" s="16">
        <v>152</v>
      </c>
      <c r="Y77" s="16">
        <v>10193</v>
      </c>
      <c r="Z77" s="16">
        <v>830</v>
      </c>
      <c r="AA77" s="16">
        <v>281</v>
      </c>
      <c r="AB77" s="16">
        <v>10</v>
      </c>
      <c r="AC77" s="16">
        <v>11</v>
      </c>
      <c r="AD77" s="13">
        <v>8</v>
      </c>
      <c r="AE77" s="16">
        <v>5580</v>
      </c>
      <c r="AF77" s="13">
        <v>23</v>
      </c>
      <c r="AG77" s="16">
        <v>16992</v>
      </c>
      <c r="AH77" s="16">
        <v>4</v>
      </c>
      <c r="AI77" s="24">
        <v>1824</v>
      </c>
      <c r="AJ77" s="24">
        <v>1169</v>
      </c>
      <c r="AK77" s="16">
        <v>209</v>
      </c>
      <c r="AL77" s="16">
        <v>2924</v>
      </c>
      <c r="AM77" s="16">
        <v>1125</v>
      </c>
      <c r="AN77" s="16">
        <v>614</v>
      </c>
      <c r="AO77" s="16">
        <v>224</v>
      </c>
      <c r="AP77" s="13">
        <v>0.6</v>
      </c>
    </row>
    <row r="78" spans="1:42" ht="14.3" customHeight="1">
      <c r="A78" s="9" t="s">
        <v>363</v>
      </c>
      <c r="B78" s="18">
        <v>432</v>
      </c>
      <c r="C78" s="11">
        <v>3.5</v>
      </c>
      <c r="D78" s="11">
        <v>13.5</v>
      </c>
      <c r="E78" s="22">
        <f t="shared" si="8"/>
        <v>17</v>
      </c>
      <c r="F78" s="22">
        <v>6.4</v>
      </c>
      <c r="G78" s="22">
        <v>24</v>
      </c>
      <c r="H78" s="13">
        <v>0</v>
      </c>
      <c r="I78" s="16">
        <v>194</v>
      </c>
      <c r="J78" s="16">
        <v>616</v>
      </c>
      <c r="K78" s="16">
        <v>84</v>
      </c>
      <c r="L78" s="16">
        <v>46</v>
      </c>
      <c r="M78" s="16">
        <v>298</v>
      </c>
      <c r="N78" s="16">
        <v>228</v>
      </c>
      <c r="O78" s="16">
        <v>296</v>
      </c>
      <c r="P78" s="10">
        <v>1.7689999999999999</v>
      </c>
      <c r="Q78" s="10">
        <v>1.246</v>
      </c>
      <c r="R78" s="16">
        <v>466</v>
      </c>
      <c r="S78" s="16">
        <v>112</v>
      </c>
      <c r="T78" s="16">
        <v>384</v>
      </c>
      <c r="U78" s="16">
        <v>32</v>
      </c>
      <c r="V78" s="16">
        <v>249</v>
      </c>
      <c r="W78" s="16">
        <v>67</v>
      </c>
      <c r="X78" s="16">
        <v>152</v>
      </c>
      <c r="Y78" s="16">
        <v>10193</v>
      </c>
      <c r="Z78" s="16">
        <v>830</v>
      </c>
      <c r="AA78" s="16">
        <v>281</v>
      </c>
      <c r="AB78" s="16">
        <v>10</v>
      </c>
      <c r="AC78" s="16">
        <v>11</v>
      </c>
      <c r="AD78" s="13">
        <v>8</v>
      </c>
      <c r="AE78" s="16">
        <v>5580</v>
      </c>
      <c r="AF78" s="13">
        <v>23</v>
      </c>
      <c r="AG78" s="16">
        <v>16992</v>
      </c>
      <c r="AH78" s="16">
        <v>4</v>
      </c>
      <c r="AI78" s="24">
        <v>1824</v>
      </c>
      <c r="AJ78" s="24">
        <v>1169</v>
      </c>
      <c r="AK78" s="16">
        <v>209</v>
      </c>
      <c r="AL78" s="16">
        <v>2924</v>
      </c>
      <c r="AM78" s="16">
        <v>1125</v>
      </c>
      <c r="AN78" s="16">
        <v>614</v>
      </c>
      <c r="AO78" s="16">
        <v>224</v>
      </c>
      <c r="AP78" s="13">
        <v>0.6</v>
      </c>
    </row>
    <row r="79" spans="1:42" ht="14.3" customHeight="1">
      <c r="A79" s="9" t="s">
        <v>337</v>
      </c>
      <c r="B79" s="18">
        <v>496</v>
      </c>
      <c r="C79" s="11">
        <v>2.8</v>
      </c>
      <c r="D79" s="11">
        <v>16.2</v>
      </c>
      <c r="E79" s="22">
        <f t="shared" si="8"/>
        <v>19</v>
      </c>
      <c r="F79" s="22">
        <v>11</v>
      </c>
      <c r="G79" s="22">
        <v>26</v>
      </c>
      <c r="H79" s="13">
        <v>0</v>
      </c>
      <c r="I79" s="16">
        <v>194</v>
      </c>
      <c r="J79" s="16">
        <v>616</v>
      </c>
      <c r="K79" s="16">
        <v>84</v>
      </c>
      <c r="L79" s="16">
        <v>46</v>
      </c>
      <c r="M79" s="16">
        <v>298</v>
      </c>
      <c r="N79" s="16">
        <v>228</v>
      </c>
      <c r="O79" s="16">
        <v>296</v>
      </c>
      <c r="P79" s="10">
        <v>1.7689999999999999</v>
      </c>
      <c r="Q79" s="10">
        <v>1.246</v>
      </c>
      <c r="R79" s="16">
        <v>466</v>
      </c>
      <c r="S79" s="16">
        <v>112</v>
      </c>
      <c r="T79" s="16">
        <v>384</v>
      </c>
      <c r="U79" s="16">
        <v>32</v>
      </c>
      <c r="V79" s="16">
        <v>249</v>
      </c>
      <c r="W79" s="16">
        <v>67</v>
      </c>
      <c r="X79" s="16">
        <v>152</v>
      </c>
      <c r="Y79" s="16">
        <v>10193</v>
      </c>
      <c r="Z79" s="16">
        <v>830</v>
      </c>
      <c r="AA79" s="16">
        <v>281</v>
      </c>
      <c r="AB79" s="16">
        <v>10</v>
      </c>
      <c r="AC79" s="16">
        <v>11</v>
      </c>
      <c r="AD79" s="13">
        <v>8</v>
      </c>
      <c r="AE79" s="16">
        <v>5580</v>
      </c>
      <c r="AF79" s="13">
        <v>23</v>
      </c>
      <c r="AG79" s="16">
        <v>16992</v>
      </c>
      <c r="AH79" s="16">
        <v>4</v>
      </c>
      <c r="AI79" s="24">
        <v>1824</v>
      </c>
      <c r="AJ79" s="24">
        <v>1169</v>
      </c>
      <c r="AK79" s="16">
        <v>209</v>
      </c>
      <c r="AL79" s="16">
        <v>2924</v>
      </c>
      <c r="AM79" s="16">
        <v>1125</v>
      </c>
      <c r="AN79" s="16">
        <v>614</v>
      </c>
      <c r="AO79" s="16">
        <v>224</v>
      </c>
      <c r="AP79" s="13">
        <v>0.6</v>
      </c>
    </row>
    <row r="80" spans="1:42" ht="14.3" customHeight="1">
      <c r="A80" s="9" t="s">
        <v>370</v>
      </c>
      <c r="B80" s="16">
        <v>43</v>
      </c>
      <c r="C80" s="10">
        <v>0</v>
      </c>
      <c r="D80" s="10">
        <v>0.4</v>
      </c>
      <c r="E80" s="23">
        <f t="shared" si="8"/>
        <v>0.4</v>
      </c>
      <c r="F80" s="13">
        <v>6</v>
      </c>
      <c r="G80" s="13">
        <v>2</v>
      </c>
      <c r="H80" s="13">
        <v>8</v>
      </c>
      <c r="I80" s="16">
        <v>1</v>
      </c>
      <c r="J80" s="16">
        <v>213</v>
      </c>
      <c r="K80" s="16">
        <v>50</v>
      </c>
      <c r="L80" s="16">
        <v>38</v>
      </c>
      <c r="M80" s="16">
        <v>56</v>
      </c>
      <c r="N80" s="16">
        <v>21</v>
      </c>
      <c r="O80" s="16">
        <v>28</v>
      </c>
      <c r="P80" s="10">
        <v>1.25</v>
      </c>
      <c r="Q80" s="10">
        <v>0.66300000000000003</v>
      </c>
      <c r="R80" s="16">
        <v>175</v>
      </c>
      <c r="S80" s="16">
        <v>500</v>
      </c>
      <c r="T80" s="16">
        <v>25</v>
      </c>
      <c r="U80" s="16">
        <v>1</v>
      </c>
      <c r="V80" s="16">
        <v>24</v>
      </c>
      <c r="W80" s="16">
        <v>31</v>
      </c>
      <c r="X80" s="16">
        <v>63</v>
      </c>
      <c r="Y80" s="16">
        <v>1021</v>
      </c>
      <c r="Z80" s="16">
        <v>375</v>
      </c>
      <c r="AA80" s="16">
        <v>94</v>
      </c>
      <c r="AB80" s="16">
        <v>3</v>
      </c>
      <c r="AC80" s="16">
        <v>20</v>
      </c>
      <c r="AD80" s="13">
        <v>0</v>
      </c>
      <c r="AE80" s="16">
        <v>31250</v>
      </c>
      <c r="AF80" s="13">
        <v>0</v>
      </c>
      <c r="AG80" s="16">
        <v>1999</v>
      </c>
      <c r="AH80" s="16">
        <v>13</v>
      </c>
      <c r="AI80" s="25">
        <v>41</v>
      </c>
      <c r="AJ80" s="25">
        <v>90</v>
      </c>
      <c r="AK80" s="16">
        <v>16</v>
      </c>
      <c r="AL80" s="16">
        <v>254</v>
      </c>
      <c r="AM80" s="16">
        <v>65</v>
      </c>
      <c r="AN80" s="16">
        <v>25</v>
      </c>
      <c r="AO80" s="16">
        <v>16</v>
      </c>
      <c r="AP80" s="13">
        <v>0.5</v>
      </c>
    </row>
    <row r="81" spans="1:42" ht="14.3" customHeight="1">
      <c r="A81" s="9" t="s">
        <v>360</v>
      </c>
      <c r="B81" s="18">
        <v>100</v>
      </c>
      <c r="C81" s="11">
        <v>0.2</v>
      </c>
      <c r="D81" s="11">
        <v>0.2</v>
      </c>
      <c r="E81" s="22">
        <f t="shared" si="8"/>
        <v>0.4</v>
      </c>
      <c r="F81" s="22">
        <v>17.5</v>
      </c>
      <c r="G81" s="22">
        <v>6.7</v>
      </c>
      <c r="H81" s="13">
        <v>1</v>
      </c>
      <c r="I81" s="16">
        <v>173</v>
      </c>
      <c r="J81" s="16">
        <v>393</v>
      </c>
      <c r="K81" s="16">
        <v>130</v>
      </c>
      <c r="L81" s="16">
        <v>65</v>
      </c>
      <c r="M81" s="16">
        <v>143</v>
      </c>
      <c r="N81" s="16">
        <v>115</v>
      </c>
      <c r="O81" s="16">
        <v>243</v>
      </c>
      <c r="P81" s="10">
        <v>1.01</v>
      </c>
      <c r="Q81" s="10">
        <v>0.88</v>
      </c>
      <c r="R81" s="16">
        <v>365</v>
      </c>
      <c r="S81" s="16">
        <v>655</v>
      </c>
      <c r="T81" s="16">
        <v>53</v>
      </c>
      <c r="U81" s="16">
        <v>18</v>
      </c>
      <c r="V81" s="16">
        <v>10</v>
      </c>
      <c r="W81" s="16">
        <v>100</v>
      </c>
      <c r="X81" s="16">
        <v>293</v>
      </c>
      <c r="Y81" s="16">
        <v>2001</v>
      </c>
      <c r="Z81" s="16">
        <v>930</v>
      </c>
      <c r="AA81" s="16">
        <v>88</v>
      </c>
      <c r="AB81" s="16">
        <v>10</v>
      </c>
      <c r="AC81" s="16">
        <v>5</v>
      </c>
      <c r="AD81" s="13">
        <v>1</v>
      </c>
      <c r="AE81" s="16">
        <v>2000</v>
      </c>
      <c r="AF81" s="13">
        <v>0</v>
      </c>
      <c r="AG81" s="16">
        <v>120</v>
      </c>
      <c r="AH81" s="16">
        <v>0</v>
      </c>
      <c r="AI81" s="24">
        <v>210</v>
      </c>
      <c r="AJ81" s="24">
        <v>143</v>
      </c>
      <c r="AK81" s="16">
        <v>60</v>
      </c>
      <c r="AL81" s="16">
        <v>493</v>
      </c>
      <c r="AM81" s="16">
        <v>90</v>
      </c>
      <c r="AN81" s="16">
        <v>60</v>
      </c>
      <c r="AO81" s="16">
        <v>53</v>
      </c>
      <c r="AP81" s="13">
        <v>4.3</v>
      </c>
    </row>
    <row r="82" spans="1:42" ht="14.3" customHeight="1">
      <c r="A82" s="9" t="s">
        <v>545</v>
      </c>
      <c r="B82" s="16">
        <v>162</v>
      </c>
      <c r="C82" s="10">
        <v>4.5</v>
      </c>
      <c r="D82" s="10">
        <v>3</v>
      </c>
      <c r="E82" s="23">
        <f>C82+D82</f>
        <v>7.5</v>
      </c>
      <c r="F82" s="13">
        <v>20</v>
      </c>
      <c r="G82" s="13">
        <v>3</v>
      </c>
      <c r="H82" s="13">
        <v>3</v>
      </c>
      <c r="I82" s="16">
        <v>309</v>
      </c>
      <c r="J82" s="16">
        <v>471</v>
      </c>
      <c r="K82" s="16">
        <v>12</v>
      </c>
      <c r="L82" s="16">
        <v>27</v>
      </c>
      <c r="M82" s="16">
        <v>68</v>
      </c>
      <c r="N82" s="16">
        <v>48</v>
      </c>
      <c r="O82" s="16">
        <v>525</v>
      </c>
      <c r="P82" s="10">
        <v>0.57199999999999995</v>
      </c>
      <c r="Q82" s="10">
        <v>0.46700000000000003</v>
      </c>
      <c r="R82" s="16">
        <v>119</v>
      </c>
      <c r="S82" s="16">
        <v>176</v>
      </c>
      <c r="T82" s="16">
        <v>26</v>
      </c>
      <c r="U82" s="16">
        <v>6</v>
      </c>
      <c r="V82" s="16">
        <v>154</v>
      </c>
      <c r="W82" s="16">
        <v>117</v>
      </c>
      <c r="X82" s="16">
        <v>59</v>
      </c>
      <c r="Y82" s="16">
        <v>4009</v>
      </c>
      <c r="Z82" s="16">
        <v>402</v>
      </c>
      <c r="AA82" s="16">
        <v>305</v>
      </c>
      <c r="AB82" s="16">
        <v>0</v>
      </c>
      <c r="AC82" s="16">
        <v>21</v>
      </c>
      <c r="AD82" s="13">
        <v>0</v>
      </c>
      <c r="AE82" s="16">
        <v>16904</v>
      </c>
      <c r="AF82" s="13">
        <v>0.1</v>
      </c>
      <c r="AG82" s="16">
        <v>510</v>
      </c>
      <c r="AH82" s="16">
        <v>39</v>
      </c>
      <c r="AI82" s="24">
        <v>164</v>
      </c>
      <c r="AJ82" s="24">
        <v>150</v>
      </c>
      <c r="AK82" s="16">
        <v>27</v>
      </c>
      <c r="AL82" s="16">
        <v>470</v>
      </c>
      <c r="AM82" s="16">
        <v>95</v>
      </c>
      <c r="AN82" s="16">
        <v>44</v>
      </c>
      <c r="AO82" s="16">
        <v>41</v>
      </c>
      <c r="AP82" s="13">
        <v>1.7</v>
      </c>
    </row>
    <row r="83" spans="1:42" ht="14.3" customHeight="1">
      <c r="A83" s="9" t="s">
        <v>101</v>
      </c>
      <c r="E83" s="23">
        <f t="shared" si="8"/>
        <v>0</v>
      </c>
    </row>
    <row r="84" spans="1:42" ht="14.3" customHeight="1">
      <c r="A84" s="9" t="s">
        <v>392</v>
      </c>
      <c r="B84" s="18">
        <v>24</v>
      </c>
      <c r="C84" s="11">
        <v>0.2</v>
      </c>
      <c r="D84" s="11">
        <v>0.5</v>
      </c>
      <c r="E84" s="22">
        <f t="shared" si="8"/>
        <v>0.7</v>
      </c>
      <c r="F84" s="22">
        <v>0.2</v>
      </c>
      <c r="G84" s="22">
        <v>4.2</v>
      </c>
      <c r="H84" s="13">
        <v>0</v>
      </c>
      <c r="I84" s="16">
        <v>543</v>
      </c>
      <c r="J84" s="16">
        <v>51</v>
      </c>
      <c r="K84" s="16">
        <v>7</v>
      </c>
      <c r="L84" s="16">
        <v>12</v>
      </c>
      <c r="M84" s="16">
        <v>27</v>
      </c>
      <c r="N84" s="16">
        <v>33</v>
      </c>
      <c r="O84" s="16">
        <v>713</v>
      </c>
      <c r="P84" s="10">
        <v>0.32100000000000001</v>
      </c>
      <c r="Q84" s="10">
        <v>0.24299999999999999</v>
      </c>
      <c r="R84" s="16">
        <v>12</v>
      </c>
      <c r="S84" s="16">
        <v>13</v>
      </c>
      <c r="T84" s="16">
        <v>9</v>
      </c>
      <c r="U84" s="16">
        <v>1</v>
      </c>
      <c r="V84" s="16">
        <v>2</v>
      </c>
      <c r="W84" s="16">
        <v>138</v>
      </c>
      <c r="X84" s="16">
        <v>35</v>
      </c>
      <c r="Y84" s="16">
        <v>1609</v>
      </c>
      <c r="Z84" s="16">
        <v>78</v>
      </c>
      <c r="AA84" s="16">
        <v>97</v>
      </c>
      <c r="AB84" s="16">
        <v>0</v>
      </c>
      <c r="AC84" s="16">
        <v>0</v>
      </c>
      <c r="AD84" s="13">
        <v>0</v>
      </c>
      <c r="AE84" s="16">
        <v>0</v>
      </c>
      <c r="AF84" s="13">
        <v>0</v>
      </c>
      <c r="AG84" s="16">
        <v>105</v>
      </c>
      <c r="AH84" s="16">
        <v>3</v>
      </c>
      <c r="AI84" s="24">
        <v>310</v>
      </c>
      <c r="AJ84" s="24">
        <v>216</v>
      </c>
      <c r="AK84" s="16">
        <v>44</v>
      </c>
      <c r="AL84" s="16">
        <v>585</v>
      </c>
      <c r="AM84" s="16">
        <v>190</v>
      </c>
      <c r="AN84" s="16">
        <v>92</v>
      </c>
      <c r="AO84" s="16">
        <v>40</v>
      </c>
      <c r="AP84" s="13">
        <v>0</v>
      </c>
    </row>
    <row r="85" spans="1:42" ht="14.3" customHeight="1">
      <c r="A85" s="9" t="s">
        <v>162</v>
      </c>
      <c r="B85" s="18">
        <v>59</v>
      </c>
      <c r="C85" s="11">
        <v>3.1</v>
      </c>
      <c r="D85" s="11">
        <v>1.5</v>
      </c>
      <c r="E85" s="22">
        <f t="shared" si="8"/>
        <v>4.5999999999999996</v>
      </c>
      <c r="F85" s="22">
        <v>0.1</v>
      </c>
      <c r="G85" s="22">
        <v>4.4000000000000004</v>
      </c>
      <c r="H85" s="13">
        <v>0</v>
      </c>
      <c r="I85" s="16">
        <v>280</v>
      </c>
      <c r="J85" s="16">
        <v>20</v>
      </c>
      <c r="K85" s="18">
        <v>136</v>
      </c>
      <c r="L85" s="16">
        <v>6</v>
      </c>
      <c r="M85" s="16">
        <v>60</v>
      </c>
      <c r="N85" s="16">
        <v>44</v>
      </c>
      <c r="O85" s="16">
        <v>400</v>
      </c>
      <c r="P85" s="10">
        <v>0.08</v>
      </c>
      <c r="Q85" s="10">
        <v>0.6</v>
      </c>
      <c r="R85" s="16">
        <v>16</v>
      </c>
      <c r="S85" s="16">
        <v>6</v>
      </c>
      <c r="T85" s="16">
        <v>18</v>
      </c>
      <c r="U85" s="16">
        <v>4</v>
      </c>
      <c r="V85" s="16">
        <v>133</v>
      </c>
      <c r="W85" s="16">
        <v>10</v>
      </c>
      <c r="X85" s="16">
        <v>70</v>
      </c>
      <c r="Y85" s="16">
        <v>940</v>
      </c>
      <c r="Z85" s="16">
        <v>160</v>
      </c>
      <c r="AA85" s="16">
        <v>12</v>
      </c>
      <c r="AB85" s="16">
        <v>1</v>
      </c>
      <c r="AC85" s="16">
        <v>4</v>
      </c>
      <c r="AD85" s="13">
        <v>0</v>
      </c>
      <c r="AE85" s="16">
        <v>0</v>
      </c>
      <c r="AF85" s="13">
        <v>0</v>
      </c>
      <c r="AG85" s="16">
        <v>280</v>
      </c>
      <c r="AH85" s="16">
        <v>5</v>
      </c>
      <c r="AI85" s="24">
        <v>312</v>
      </c>
      <c r="AJ85" s="24">
        <v>137</v>
      </c>
      <c r="AK85" s="16">
        <v>17</v>
      </c>
      <c r="AL85" s="16">
        <v>869</v>
      </c>
      <c r="AM85" s="16">
        <v>67</v>
      </c>
      <c r="AN85" s="16">
        <v>126</v>
      </c>
      <c r="AO85" s="16">
        <v>71</v>
      </c>
      <c r="AP85" s="13">
        <v>0</v>
      </c>
    </row>
    <row r="86" spans="1:42" ht="14.3" customHeight="1">
      <c r="A86" s="9" t="s">
        <v>161</v>
      </c>
      <c r="B86" s="18">
        <f t="shared" ref="B86:AP86" si="12">B85*2</f>
        <v>118</v>
      </c>
      <c r="C86" s="11">
        <f t="shared" si="12"/>
        <v>6.2</v>
      </c>
      <c r="D86" s="11">
        <f t="shared" si="12"/>
        <v>3</v>
      </c>
      <c r="E86" s="22">
        <f t="shared" si="12"/>
        <v>9.1999999999999993</v>
      </c>
      <c r="F86" s="22">
        <f t="shared" si="12"/>
        <v>0.2</v>
      </c>
      <c r="G86" s="22">
        <f t="shared" si="12"/>
        <v>8.8000000000000007</v>
      </c>
      <c r="H86" s="13">
        <f t="shared" si="12"/>
        <v>0</v>
      </c>
      <c r="I86" s="16">
        <f t="shared" si="12"/>
        <v>560</v>
      </c>
      <c r="J86" s="16">
        <f t="shared" si="12"/>
        <v>40</v>
      </c>
      <c r="K86" s="18">
        <f t="shared" si="12"/>
        <v>272</v>
      </c>
      <c r="L86" s="16">
        <f t="shared" si="12"/>
        <v>12</v>
      </c>
      <c r="M86" s="16">
        <f t="shared" si="12"/>
        <v>120</v>
      </c>
      <c r="N86" s="16">
        <f t="shared" si="12"/>
        <v>88</v>
      </c>
      <c r="O86" s="16">
        <f t="shared" si="12"/>
        <v>800</v>
      </c>
      <c r="P86" s="10">
        <f t="shared" si="12"/>
        <v>0.16</v>
      </c>
      <c r="Q86" s="10">
        <f t="shared" si="12"/>
        <v>1.2</v>
      </c>
      <c r="R86" s="16">
        <f t="shared" si="12"/>
        <v>32</v>
      </c>
      <c r="S86" s="16">
        <f t="shared" si="12"/>
        <v>12</v>
      </c>
      <c r="T86" s="16">
        <f t="shared" si="12"/>
        <v>36</v>
      </c>
      <c r="U86" s="16">
        <f t="shared" si="12"/>
        <v>8</v>
      </c>
      <c r="V86" s="16">
        <f t="shared" si="12"/>
        <v>266</v>
      </c>
      <c r="W86" s="16">
        <f t="shared" si="12"/>
        <v>20</v>
      </c>
      <c r="X86" s="16">
        <f t="shared" si="12"/>
        <v>140</v>
      </c>
      <c r="Y86" s="16">
        <f t="shared" si="12"/>
        <v>1880</v>
      </c>
      <c r="Z86" s="16">
        <f t="shared" si="12"/>
        <v>320</v>
      </c>
      <c r="AA86" s="16">
        <f t="shared" si="12"/>
        <v>24</v>
      </c>
      <c r="AB86" s="16">
        <f t="shared" si="12"/>
        <v>2</v>
      </c>
      <c r="AC86" s="16">
        <f t="shared" si="12"/>
        <v>8</v>
      </c>
      <c r="AD86" s="13">
        <f t="shared" si="12"/>
        <v>0</v>
      </c>
      <c r="AE86" s="16">
        <f t="shared" si="12"/>
        <v>0</v>
      </c>
      <c r="AF86" s="13">
        <f t="shared" si="12"/>
        <v>0</v>
      </c>
      <c r="AG86" s="16">
        <f t="shared" si="12"/>
        <v>560</v>
      </c>
      <c r="AH86" s="16">
        <f t="shared" si="12"/>
        <v>10</v>
      </c>
      <c r="AI86" s="24">
        <f t="shared" si="12"/>
        <v>624</v>
      </c>
      <c r="AJ86" s="24">
        <f t="shared" si="12"/>
        <v>274</v>
      </c>
      <c r="AK86" s="16">
        <v>34</v>
      </c>
      <c r="AL86" s="16">
        <v>1738</v>
      </c>
      <c r="AM86" s="16">
        <v>134</v>
      </c>
      <c r="AN86" s="16">
        <v>252</v>
      </c>
      <c r="AO86" s="16">
        <v>142</v>
      </c>
      <c r="AP86" s="13">
        <f t="shared" si="12"/>
        <v>0</v>
      </c>
    </row>
    <row r="87" spans="1:42" ht="14.3" customHeight="1">
      <c r="A87" s="9" t="s">
        <v>137</v>
      </c>
      <c r="E87" s="23">
        <f>C87+D87</f>
        <v>0</v>
      </c>
    </row>
    <row r="88" spans="1:42" ht="14.3" customHeight="1">
      <c r="A88" s="9" t="s">
        <v>152</v>
      </c>
      <c r="B88" s="16">
        <v>142</v>
      </c>
      <c r="C88" s="10">
        <v>6.9</v>
      </c>
      <c r="D88" s="10">
        <v>4.4000000000000004</v>
      </c>
      <c r="E88" s="23">
        <f t="shared" ref="E88:E193" si="13">C88+D88</f>
        <v>11.3</v>
      </c>
      <c r="F88" s="13">
        <v>0</v>
      </c>
      <c r="G88" s="13">
        <v>10</v>
      </c>
      <c r="H88" s="13">
        <v>0</v>
      </c>
      <c r="I88" s="16">
        <v>240</v>
      </c>
      <c r="J88" s="16">
        <v>40</v>
      </c>
      <c r="K88" s="16">
        <v>320</v>
      </c>
      <c r="L88" s="16">
        <v>14</v>
      </c>
      <c r="M88" s="16">
        <v>220</v>
      </c>
      <c r="N88" s="16">
        <v>92</v>
      </c>
      <c r="O88" s="16">
        <v>360</v>
      </c>
      <c r="P88" s="10">
        <v>0.12</v>
      </c>
      <c r="Q88" s="10">
        <v>1.52</v>
      </c>
      <c r="R88" s="16">
        <v>40</v>
      </c>
      <c r="S88" s="16">
        <v>16</v>
      </c>
      <c r="T88" s="16">
        <v>46</v>
      </c>
      <c r="U88" s="16">
        <v>14</v>
      </c>
      <c r="V88" s="16">
        <v>294</v>
      </c>
      <c r="W88" s="16">
        <v>16</v>
      </c>
      <c r="X88" s="16">
        <v>120</v>
      </c>
      <c r="Y88" s="16">
        <v>2227</v>
      </c>
      <c r="Z88" s="16">
        <v>160</v>
      </c>
      <c r="AA88" s="16">
        <v>28</v>
      </c>
      <c r="AB88" s="16">
        <v>1</v>
      </c>
      <c r="AC88" s="16">
        <v>14</v>
      </c>
      <c r="AD88" s="13">
        <v>1</v>
      </c>
      <c r="AE88" s="16">
        <v>0</v>
      </c>
      <c r="AF88" s="13">
        <v>0</v>
      </c>
      <c r="AG88" s="16">
        <v>336</v>
      </c>
      <c r="AH88" s="16">
        <v>12</v>
      </c>
      <c r="AI88" s="24">
        <v>744</v>
      </c>
      <c r="AJ88" s="24">
        <v>327</v>
      </c>
      <c r="AK88" s="16">
        <v>40</v>
      </c>
      <c r="AL88" s="16">
        <v>2073</v>
      </c>
      <c r="AM88" s="16">
        <v>159</v>
      </c>
      <c r="AN88" s="16">
        <v>228</v>
      </c>
      <c r="AO88" s="16">
        <v>129</v>
      </c>
      <c r="AP88" s="13">
        <v>0</v>
      </c>
    </row>
    <row r="89" spans="1:42" ht="14.3" customHeight="1">
      <c r="A89" s="9" t="s">
        <v>154</v>
      </c>
      <c r="B89" s="16">
        <v>115</v>
      </c>
      <c r="C89" s="10">
        <v>5.5</v>
      </c>
      <c r="D89" s="10">
        <v>3.5</v>
      </c>
      <c r="E89" s="23">
        <f t="shared" si="13"/>
        <v>9</v>
      </c>
      <c r="F89" s="13">
        <v>0</v>
      </c>
      <c r="G89" s="13">
        <v>9</v>
      </c>
      <c r="H89" s="13">
        <v>0</v>
      </c>
      <c r="I89" s="16">
        <v>90</v>
      </c>
      <c r="J89" s="16">
        <v>30</v>
      </c>
      <c r="K89" s="16">
        <v>330</v>
      </c>
      <c r="L89" s="16">
        <v>13</v>
      </c>
      <c r="M89" s="16">
        <v>210</v>
      </c>
      <c r="N89" s="16">
        <v>60</v>
      </c>
      <c r="O89" s="16">
        <v>180</v>
      </c>
      <c r="P89" s="10">
        <v>0.09</v>
      </c>
      <c r="Q89" s="10">
        <v>1.38</v>
      </c>
      <c r="R89" s="16">
        <v>197</v>
      </c>
      <c r="S89" s="16">
        <v>12</v>
      </c>
      <c r="T89" s="16">
        <v>48</v>
      </c>
      <c r="U89" s="16">
        <v>12</v>
      </c>
      <c r="V89" s="16">
        <v>241</v>
      </c>
      <c r="W89" s="16">
        <v>15</v>
      </c>
      <c r="X89" s="16">
        <v>102</v>
      </c>
      <c r="Y89" s="16">
        <v>1925</v>
      </c>
      <c r="Z89" s="16">
        <v>120</v>
      </c>
      <c r="AA89" s="16">
        <v>27</v>
      </c>
      <c r="AB89" s="16">
        <v>1</v>
      </c>
      <c r="AC89" s="16">
        <v>6</v>
      </c>
      <c r="AD89" s="13">
        <v>1</v>
      </c>
      <c r="AE89" s="16">
        <v>0</v>
      </c>
      <c r="AF89" s="13">
        <v>0</v>
      </c>
      <c r="AG89" s="16">
        <v>320</v>
      </c>
      <c r="AH89" s="16">
        <v>9</v>
      </c>
      <c r="AI89" s="24">
        <v>611</v>
      </c>
      <c r="AJ89" s="24">
        <v>284</v>
      </c>
      <c r="AK89" s="16">
        <v>43</v>
      </c>
      <c r="AL89" s="16">
        <v>1825</v>
      </c>
      <c r="AM89" s="16">
        <v>129</v>
      </c>
      <c r="AN89" s="16">
        <v>198</v>
      </c>
      <c r="AO89" s="16">
        <v>112</v>
      </c>
      <c r="AP89" s="13">
        <v>0</v>
      </c>
    </row>
    <row r="90" spans="1:42" ht="14.3" customHeight="1">
      <c r="A90" s="9" t="s">
        <v>138</v>
      </c>
      <c r="E90" s="23">
        <f t="shared" si="13"/>
        <v>0</v>
      </c>
    </row>
    <row r="91" spans="1:42" ht="14.3" customHeight="1">
      <c r="A91" s="9" t="s">
        <v>543</v>
      </c>
      <c r="B91" s="18">
        <v>66</v>
      </c>
      <c r="C91" s="11">
        <v>3.46</v>
      </c>
      <c r="D91" s="11">
        <v>1.94</v>
      </c>
      <c r="E91" s="22">
        <v>5.4</v>
      </c>
      <c r="F91" s="22">
        <v>0.7</v>
      </c>
      <c r="G91" s="22">
        <v>3.7</v>
      </c>
      <c r="H91" s="13">
        <v>0</v>
      </c>
      <c r="I91" s="16">
        <v>220</v>
      </c>
      <c r="J91" s="16">
        <v>26.400000000000002</v>
      </c>
      <c r="K91" s="16">
        <v>120</v>
      </c>
      <c r="L91" s="16">
        <v>8.8000000000000007</v>
      </c>
      <c r="M91" s="16">
        <v>160</v>
      </c>
      <c r="N91" s="16">
        <v>50.400000000000006</v>
      </c>
      <c r="O91" s="16">
        <v>180</v>
      </c>
      <c r="P91" s="16">
        <v>0.24</v>
      </c>
      <c r="Q91" s="16">
        <v>0.64000000000000012</v>
      </c>
      <c r="R91" s="16">
        <v>24</v>
      </c>
      <c r="S91" s="16">
        <v>10.4</v>
      </c>
      <c r="T91" s="16">
        <v>28</v>
      </c>
      <c r="U91" s="16">
        <v>7.2</v>
      </c>
      <c r="V91" s="16">
        <v>135.20000000000002</v>
      </c>
      <c r="W91" s="16">
        <v>8</v>
      </c>
      <c r="X91" s="16">
        <v>70.400000000000006</v>
      </c>
      <c r="Y91" s="16">
        <v>621.6</v>
      </c>
      <c r="Z91" s="16">
        <v>100</v>
      </c>
      <c r="AA91" s="16">
        <v>16</v>
      </c>
      <c r="AB91" s="16">
        <v>0.8</v>
      </c>
      <c r="AC91" s="16">
        <v>4</v>
      </c>
      <c r="AD91" s="16">
        <v>0</v>
      </c>
      <c r="AE91" s="16">
        <v>0</v>
      </c>
      <c r="AF91" s="16">
        <v>0</v>
      </c>
      <c r="AG91" s="16">
        <v>220.8</v>
      </c>
      <c r="AH91" s="16">
        <v>6.4</v>
      </c>
      <c r="AI91" s="24">
        <v>198.4</v>
      </c>
      <c r="AJ91" s="24">
        <v>87.2</v>
      </c>
      <c r="AK91" s="16">
        <v>13.600000000000001</v>
      </c>
      <c r="AL91" s="16">
        <v>552</v>
      </c>
      <c r="AM91" s="16">
        <v>42.400000000000006</v>
      </c>
      <c r="AN91" s="16">
        <v>60.800000000000004</v>
      </c>
      <c r="AO91" s="16">
        <v>34.4</v>
      </c>
      <c r="AP91" s="13">
        <v>0</v>
      </c>
    </row>
    <row r="92" spans="1:42" ht="14.3" customHeight="1">
      <c r="A92" s="9" t="s">
        <v>288</v>
      </c>
      <c r="B92" s="16">
        <v>82</v>
      </c>
      <c r="C92" s="10">
        <v>4.5999999999999996</v>
      </c>
      <c r="D92" s="10">
        <v>3</v>
      </c>
      <c r="E92" s="23">
        <f>C92+D92</f>
        <v>7.6</v>
      </c>
      <c r="F92" s="13">
        <v>0</v>
      </c>
      <c r="G92" s="13">
        <v>3</v>
      </c>
      <c r="H92" s="13">
        <v>0</v>
      </c>
      <c r="I92" s="16">
        <v>275</v>
      </c>
      <c r="J92" s="16">
        <v>33</v>
      </c>
      <c r="K92" s="16">
        <v>150</v>
      </c>
      <c r="L92" s="16">
        <v>11</v>
      </c>
      <c r="M92" s="16">
        <v>200</v>
      </c>
      <c r="N92" s="16">
        <v>63</v>
      </c>
      <c r="O92" s="16">
        <v>225</v>
      </c>
      <c r="P92" s="10">
        <v>0.3</v>
      </c>
      <c r="Q92" s="10">
        <v>0.8</v>
      </c>
      <c r="R92" s="16">
        <v>30</v>
      </c>
      <c r="S92" s="16">
        <v>13</v>
      </c>
      <c r="T92" s="16">
        <v>35</v>
      </c>
      <c r="U92" s="16">
        <v>9</v>
      </c>
      <c r="V92" s="16">
        <v>169</v>
      </c>
      <c r="W92" s="16">
        <v>10</v>
      </c>
      <c r="X92" s="16">
        <v>88</v>
      </c>
      <c r="Y92" s="16">
        <v>777</v>
      </c>
      <c r="Z92" s="16">
        <v>125</v>
      </c>
      <c r="AA92" s="16">
        <v>20</v>
      </c>
      <c r="AB92" s="16">
        <v>1</v>
      </c>
      <c r="AC92" s="16">
        <v>5</v>
      </c>
      <c r="AD92" s="13">
        <v>0</v>
      </c>
      <c r="AE92" s="16">
        <v>0</v>
      </c>
      <c r="AF92" s="13">
        <v>0</v>
      </c>
      <c r="AG92" s="16">
        <v>276</v>
      </c>
      <c r="AH92" s="16">
        <v>8</v>
      </c>
      <c r="AI92" s="24">
        <v>248</v>
      </c>
      <c r="AJ92" s="24">
        <v>109</v>
      </c>
      <c r="AK92" s="16">
        <v>17</v>
      </c>
      <c r="AL92" s="16">
        <v>690</v>
      </c>
      <c r="AM92" s="16">
        <v>53</v>
      </c>
      <c r="AN92" s="16">
        <v>76</v>
      </c>
      <c r="AO92" s="16">
        <v>43</v>
      </c>
      <c r="AP92" s="13">
        <v>0</v>
      </c>
    </row>
    <row r="93" spans="1:42" ht="14.3" customHeight="1">
      <c r="A93" s="9" t="s">
        <v>153</v>
      </c>
      <c r="B93" s="16">
        <v>106</v>
      </c>
      <c r="C93" s="10">
        <v>5</v>
      </c>
      <c r="D93" s="10">
        <v>3.3</v>
      </c>
      <c r="E93" s="23">
        <f t="shared" si="13"/>
        <v>8.3000000000000007</v>
      </c>
      <c r="F93" s="13">
        <v>0</v>
      </c>
      <c r="G93" s="13">
        <v>8</v>
      </c>
      <c r="H93" s="13">
        <v>0</v>
      </c>
      <c r="I93" s="16">
        <v>232</v>
      </c>
      <c r="J93" s="16">
        <v>30</v>
      </c>
      <c r="K93" s="16">
        <v>225</v>
      </c>
      <c r="L93" s="16">
        <v>11</v>
      </c>
      <c r="M93" s="16">
        <v>150</v>
      </c>
      <c r="N93" s="16">
        <v>60</v>
      </c>
      <c r="O93" s="16">
        <v>420</v>
      </c>
      <c r="P93" s="10">
        <v>0.12</v>
      </c>
      <c r="Q93" s="10">
        <v>1.1399999999999999</v>
      </c>
      <c r="R93" s="16">
        <v>30</v>
      </c>
      <c r="S93" s="16">
        <v>12</v>
      </c>
      <c r="T93" s="16">
        <v>35</v>
      </c>
      <c r="U93" s="16">
        <v>9</v>
      </c>
      <c r="V93" s="16">
        <v>221</v>
      </c>
      <c r="W93" s="16">
        <v>15</v>
      </c>
      <c r="X93" s="16">
        <v>105</v>
      </c>
      <c r="Y93" s="16">
        <v>1836</v>
      </c>
      <c r="Z93" s="16">
        <v>150</v>
      </c>
      <c r="AA93" s="16">
        <v>18</v>
      </c>
      <c r="AB93" s="16">
        <v>1</v>
      </c>
      <c r="AC93" s="16">
        <v>9</v>
      </c>
      <c r="AD93" s="13">
        <v>1</v>
      </c>
      <c r="AE93" s="16">
        <v>0</v>
      </c>
      <c r="AF93" s="13">
        <v>0</v>
      </c>
      <c r="AG93" s="16">
        <v>456</v>
      </c>
      <c r="AH93" s="16">
        <v>8</v>
      </c>
      <c r="AI93" s="24">
        <v>592</v>
      </c>
      <c r="AJ93" s="24">
        <v>260</v>
      </c>
      <c r="AK93" s="16">
        <v>32</v>
      </c>
      <c r="AL93" s="16">
        <v>1649</v>
      </c>
      <c r="AM93" s="16">
        <v>126</v>
      </c>
      <c r="AN93" s="16">
        <v>182</v>
      </c>
      <c r="AO93" s="16">
        <v>103</v>
      </c>
      <c r="AP93" s="13">
        <v>0</v>
      </c>
    </row>
    <row r="94" spans="1:42" ht="14.3" customHeight="1">
      <c r="A94" s="9" t="s">
        <v>298</v>
      </c>
      <c r="B94" s="18">
        <v>172</v>
      </c>
      <c r="C94" s="18">
        <v>2.1</v>
      </c>
      <c r="D94" s="18">
        <v>11.9</v>
      </c>
      <c r="E94" s="22">
        <v>14</v>
      </c>
      <c r="F94" s="22">
        <v>2.4</v>
      </c>
      <c r="G94" s="22">
        <v>7.2</v>
      </c>
      <c r="H94" s="13">
        <v>2.1999999999999997</v>
      </c>
      <c r="I94" s="16">
        <v>4.5</v>
      </c>
      <c r="J94" s="16">
        <v>198.75000000000003</v>
      </c>
      <c r="K94" s="16">
        <v>50.2</v>
      </c>
      <c r="L94" s="16">
        <v>96.05</v>
      </c>
      <c r="M94" s="16">
        <v>179.65</v>
      </c>
      <c r="N94" s="16">
        <v>71.349999999999994</v>
      </c>
      <c r="O94" s="16">
        <v>13.2</v>
      </c>
      <c r="P94" s="10">
        <v>1.7406000000000001</v>
      </c>
      <c r="Q94" s="10">
        <v>1.6930000000000001</v>
      </c>
      <c r="R94" s="16">
        <v>567.9</v>
      </c>
      <c r="S94" s="16">
        <v>634.4</v>
      </c>
      <c r="T94" s="16">
        <v>24.1</v>
      </c>
      <c r="U94" s="16">
        <v>1.5999999999999999</v>
      </c>
      <c r="V94" s="16">
        <v>25</v>
      </c>
      <c r="W94" s="16">
        <v>381.90000000000003</v>
      </c>
      <c r="X94" s="16">
        <v>64.349999999999994</v>
      </c>
      <c r="Y94" s="16">
        <v>4272.3500000000004</v>
      </c>
      <c r="Z94" s="16">
        <v>151.25</v>
      </c>
      <c r="AA94" s="16">
        <v>250.15</v>
      </c>
      <c r="AB94" s="16">
        <v>10.149999999999999</v>
      </c>
      <c r="AC94" s="16">
        <v>27.950000000000003</v>
      </c>
      <c r="AD94" s="13">
        <v>0</v>
      </c>
      <c r="AE94" s="16">
        <v>11.200000000000001</v>
      </c>
      <c r="AF94" s="13">
        <v>0</v>
      </c>
      <c r="AG94" s="16">
        <v>11977.050000000001</v>
      </c>
      <c r="AH94" s="16">
        <v>1.3499999999999999</v>
      </c>
      <c r="AI94" s="25">
        <v>352.15000000000003</v>
      </c>
      <c r="AJ94" s="25">
        <v>870.05000000000007</v>
      </c>
      <c r="AK94" s="16">
        <v>125</v>
      </c>
      <c r="AL94" s="16">
        <v>1429</v>
      </c>
      <c r="AM94" s="16">
        <v>399</v>
      </c>
      <c r="AN94" s="16">
        <v>153</v>
      </c>
      <c r="AO94" s="16">
        <v>100</v>
      </c>
      <c r="AP94" s="13">
        <v>0.8</v>
      </c>
    </row>
    <row r="95" spans="1:42" ht="14.3" customHeight="1">
      <c r="A95" s="9" t="s">
        <v>544</v>
      </c>
      <c r="B95" s="18">
        <v>93</v>
      </c>
      <c r="C95" s="11">
        <v>1.25</v>
      </c>
      <c r="D95" s="11">
        <v>6.25</v>
      </c>
      <c r="E95" s="22">
        <v>7.5</v>
      </c>
      <c r="F95" s="22">
        <v>1.4</v>
      </c>
      <c r="G95" s="22">
        <v>4.1500000000000004</v>
      </c>
      <c r="H95" s="13">
        <v>1.0999999999999999</v>
      </c>
      <c r="I95" s="16">
        <v>2.25</v>
      </c>
      <c r="J95" s="16">
        <v>99.375000000000014</v>
      </c>
      <c r="K95" s="16">
        <v>25.1</v>
      </c>
      <c r="L95" s="16">
        <v>48.024999999999999</v>
      </c>
      <c r="M95" s="16">
        <v>89.825000000000003</v>
      </c>
      <c r="N95" s="16">
        <v>35.674999999999997</v>
      </c>
      <c r="O95" s="16">
        <v>6.6</v>
      </c>
      <c r="P95" s="10">
        <v>0.87030000000000007</v>
      </c>
      <c r="Q95" s="10">
        <v>0.84650000000000003</v>
      </c>
      <c r="R95" s="16">
        <v>283.95</v>
      </c>
      <c r="S95" s="16">
        <v>317.2</v>
      </c>
      <c r="T95" s="16">
        <v>12.05</v>
      </c>
      <c r="U95" s="16">
        <v>0.79999999999999993</v>
      </c>
      <c r="V95" s="16">
        <v>12.5</v>
      </c>
      <c r="W95" s="16">
        <v>190.95000000000002</v>
      </c>
      <c r="X95" s="16">
        <v>32.174999999999997</v>
      </c>
      <c r="Y95" s="16">
        <v>2136.1750000000002</v>
      </c>
      <c r="Z95" s="16">
        <v>75.625</v>
      </c>
      <c r="AA95" s="16">
        <v>125.075</v>
      </c>
      <c r="AB95" s="16">
        <v>5.0749999999999993</v>
      </c>
      <c r="AC95" s="16">
        <v>13.975000000000001</v>
      </c>
      <c r="AD95" s="13">
        <v>0</v>
      </c>
      <c r="AE95" s="16">
        <v>5.6000000000000005</v>
      </c>
      <c r="AF95" s="13">
        <v>0</v>
      </c>
      <c r="AG95" s="16">
        <v>5988.5250000000005</v>
      </c>
      <c r="AH95" s="16">
        <v>0.67499999999999993</v>
      </c>
      <c r="AI95" s="25">
        <v>202.5</v>
      </c>
      <c r="AJ95" s="25">
        <v>500.5</v>
      </c>
      <c r="AK95" s="16">
        <v>72</v>
      </c>
      <c r="AL95" s="16">
        <v>821.5</v>
      </c>
      <c r="AM95" s="16">
        <v>229.5</v>
      </c>
      <c r="AN95" s="16">
        <v>88</v>
      </c>
      <c r="AO95" s="16">
        <v>57.5</v>
      </c>
      <c r="AP95" s="13">
        <v>0.5</v>
      </c>
    </row>
    <row r="96" spans="1:42" ht="14.3" customHeight="1">
      <c r="A96" s="9" t="s">
        <v>428</v>
      </c>
      <c r="B96" s="18">
        <v>186</v>
      </c>
      <c r="C96" s="11">
        <v>2.5</v>
      </c>
      <c r="D96" s="11">
        <v>12.5</v>
      </c>
      <c r="E96" s="22">
        <f t="shared" ref="E96" si="14">C96+D96</f>
        <v>15</v>
      </c>
      <c r="F96" s="22">
        <v>2.8</v>
      </c>
      <c r="G96" s="22">
        <v>8.3000000000000007</v>
      </c>
      <c r="H96" s="13">
        <v>2.1999999999999997</v>
      </c>
      <c r="I96" s="16">
        <v>4.5</v>
      </c>
      <c r="J96" s="16">
        <v>198.75000000000003</v>
      </c>
      <c r="K96" s="16">
        <v>50.2</v>
      </c>
      <c r="L96" s="16">
        <v>96.05</v>
      </c>
      <c r="M96" s="16">
        <v>179.65</v>
      </c>
      <c r="N96" s="16">
        <v>71.349999999999994</v>
      </c>
      <c r="O96" s="16">
        <v>13.2</v>
      </c>
      <c r="P96" s="10">
        <v>1.7406000000000001</v>
      </c>
      <c r="Q96" s="10">
        <v>1.6930000000000001</v>
      </c>
      <c r="R96" s="16">
        <v>567.9</v>
      </c>
      <c r="S96" s="16">
        <v>634.4</v>
      </c>
      <c r="T96" s="16">
        <v>24.1</v>
      </c>
      <c r="U96" s="16">
        <v>1.5999999999999999</v>
      </c>
      <c r="V96" s="16">
        <v>25</v>
      </c>
      <c r="W96" s="16">
        <v>381.90000000000003</v>
      </c>
      <c r="X96" s="16">
        <v>64.349999999999994</v>
      </c>
      <c r="Y96" s="16">
        <v>4272.3500000000004</v>
      </c>
      <c r="Z96" s="16">
        <v>151.25</v>
      </c>
      <c r="AA96" s="16">
        <v>250.15</v>
      </c>
      <c r="AB96" s="16">
        <v>10.149999999999999</v>
      </c>
      <c r="AC96" s="16">
        <v>27.950000000000003</v>
      </c>
      <c r="AD96" s="13">
        <v>0</v>
      </c>
      <c r="AE96" s="16">
        <v>11.200000000000001</v>
      </c>
      <c r="AF96" s="13">
        <v>0</v>
      </c>
      <c r="AG96" s="16">
        <v>11977.050000000001</v>
      </c>
      <c r="AH96" s="16">
        <v>1.3499999999999999</v>
      </c>
      <c r="AI96" s="25">
        <v>405</v>
      </c>
      <c r="AJ96" s="25">
        <v>1001</v>
      </c>
      <c r="AK96" s="16">
        <v>144</v>
      </c>
      <c r="AL96" s="16">
        <v>1643</v>
      </c>
      <c r="AM96" s="16">
        <v>459</v>
      </c>
      <c r="AN96" s="16">
        <v>176</v>
      </c>
      <c r="AO96" s="16">
        <v>115</v>
      </c>
      <c r="AP96" s="13">
        <v>1</v>
      </c>
    </row>
    <row r="97" spans="1:42" ht="14.3" customHeight="1">
      <c r="A97" s="9" t="s">
        <v>398</v>
      </c>
      <c r="E97" s="23"/>
    </row>
    <row r="98" spans="1:42" ht="14.3" customHeight="1">
      <c r="A98" s="9" t="s">
        <v>217</v>
      </c>
      <c r="B98" s="16">
        <v>30</v>
      </c>
      <c r="C98" s="10">
        <v>0.05</v>
      </c>
      <c r="D98" s="10">
        <v>0.15</v>
      </c>
      <c r="E98" s="23">
        <f t="shared" ref="E98:E101" si="15">C98+D98</f>
        <v>0.2</v>
      </c>
      <c r="F98" s="13">
        <v>7</v>
      </c>
      <c r="G98" s="13">
        <v>0.4</v>
      </c>
      <c r="H98" s="13">
        <v>1</v>
      </c>
      <c r="I98" s="16">
        <v>2</v>
      </c>
      <c r="J98" s="16">
        <v>118</v>
      </c>
      <c r="K98" s="16">
        <v>9</v>
      </c>
      <c r="L98" s="16">
        <v>7</v>
      </c>
      <c r="M98" s="16">
        <v>12</v>
      </c>
      <c r="N98" s="16">
        <v>4</v>
      </c>
      <c r="O98" s="16">
        <v>2</v>
      </c>
      <c r="P98" s="10">
        <v>0.17499999999999999</v>
      </c>
      <c r="Q98" s="10">
        <v>3.7999999999999999E-2</v>
      </c>
      <c r="R98" s="16">
        <v>50</v>
      </c>
      <c r="S98" s="16">
        <v>43</v>
      </c>
      <c r="T98" s="16">
        <v>9</v>
      </c>
      <c r="U98" s="16">
        <v>1</v>
      </c>
      <c r="V98" s="16">
        <v>21</v>
      </c>
      <c r="W98" s="16">
        <v>20</v>
      </c>
      <c r="X98" s="16">
        <v>21</v>
      </c>
      <c r="Y98" s="16">
        <v>337</v>
      </c>
      <c r="Z98" s="16">
        <v>95</v>
      </c>
      <c r="AA98" s="16">
        <v>23</v>
      </c>
      <c r="AB98" s="16">
        <v>0</v>
      </c>
      <c r="AC98" s="16">
        <v>14</v>
      </c>
      <c r="AD98" s="13">
        <v>0</v>
      </c>
      <c r="AE98" s="16">
        <v>7500</v>
      </c>
      <c r="AF98" s="13">
        <v>0</v>
      </c>
      <c r="AG98" s="16">
        <v>130</v>
      </c>
      <c r="AH98" s="16">
        <v>1</v>
      </c>
      <c r="AI98" s="24">
        <v>16</v>
      </c>
      <c r="AJ98" s="24">
        <v>7</v>
      </c>
      <c r="AK98" s="16">
        <v>2</v>
      </c>
      <c r="AL98" s="16">
        <v>16</v>
      </c>
      <c r="AM98" s="16">
        <v>10</v>
      </c>
      <c r="AN98" s="16">
        <v>2</v>
      </c>
      <c r="AO98" s="16">
        <v>4</v>
      </c>
      <c r="AP98" s="13">
        <v>0.5</v>
      </c>
    </row>
    <row r="99" spans="1:42" ht="14.3" customHeight="1">
      <c r="A99" s="9" t="s">
        <v>218</v>
      </c>
      <c r="B99" s="16">
        <v>45</v>
      </c>
      <c r="C99" s="10">
        <v>0.1</v>
      </c>
      <c r="D99" s="10">
        <v>0.22500000000000001</v>
      </c>
      <c r="E99" s="23">
        <f t="shared" si="15"/>
        <v>0.32500000000000001</v>
      </c>
      <c r="F99" s="13">
        <v>10.5</v>
      </c>
      <c r="G99" s="13">
        <v>0.6</v>
      </c>
      <c r="H99" s="13">
        <v>1.5</v>
      </c>
      <c r="I99" s="16">
        <v>3</v>
      </c>
      <c r="J99" s="16">
        <v>176</v>
      </c>
      <c r="K99" s="16">
        <v>13</v>
      </c>
      <c r="L99" s="16">
        <v>10</v>
      </c>
      <c r="M99" s="16">
        <v>18</v>
      </c>
      <c r="N99" s="16">
        <v>5</v>
      </c>
      <c r="O99" s="16">
        <v>3</v>
      </c>
      <c r="P99" s="10">
        <v>0.26300000000000001</v>
      </c>
      <c r="Q99" s="10">
        <v>5.6000000000000001E-2</v>
      </c>
      <c r="R99" s="16">
        <v>75</v>
      </c>
      <c r="S99" s="16">
        <v>65</v>
      </c>
      <c r="T99" s="16">
        <v>14</v>
      </c>
      <c r="U99" s="16">
        <v>1</v>
      </c>
      <c r="V99" s="16">
        <v>31</v>
      </c>
      <c r="W99" s="16">
        <v>29</v>
      </c>
      <c r="X99" s="16">
        <v>32</v>
      </c>
      <c r="Y99" s="16">
        <v>505</v>
      </c>
      <c r="Z99" s="16">
        <v>143</v>
      </c>
      <c r="AA99" s="16">
        <v>34</v>
      </c>
      <c r="AB99" s="16">
        <v>0</v>
      </c>
      <c r="AC99" s="16">
        <v>20</v>
      </c>
      <c r="AD99" s="13">
        <v>0</v>
      </c>
      <c r="AE99" s="16">
        <v>11250</v>
      </c>
      <c r="AF99" s="13">
        <v>0</v>
      </c>
      <c r="AG99" s="16">
        <v>196</v>
      </c>
      <c r="AH99" s="16">
        <v>2</v>
      </c>
      <c r="AI99" s="24">
        <v>23</v>
      </c>
      <c r="AJ99" s="24">
        <v>11</v>
      </c>
      <c r="AK99" s="16">
        <v>2</v>
      </c>
      <c r="AL99" s="16">
        <v>23</v>
      </c>
      <c r="AM99" s="16">
        <v>14</v>
      </c>
      <c r="AN99" s="16">
        <v>3</v>
      </c>
      <c r="AO99" s="16">
        <v>6</v>
      </c>
      <c r="AP99" s="13">
        <v>0.8</v>
      </c>
    </row>
    <row r="100" spans="1:42" ht="14.3" customHeight="1">
      <c r="A100" s="9" t="s">
        <v>365</v>
      </c>
      <c r="B100" s="16">
        <v>52</v>
      </c>
      <c r="C100" s="10">
        <v>0.15</v>
      </c>
      <c r="D100" s="10">
        <v>0.45</v>
      </c>
      <c r="E100" s="23">
        <f t="shared" si="15"/>
        <v>0.6</v>
      </c>
      <c r="F100" s="13">
        <v>9</v>
      </c>
      <c r="G100" s="13">
        <v>1</v>
      </c>
      <c r="H100" s="13">
        <v>3</v>
      </c>
      <c r="I100" s="16">
        <v>3</v>
      </c>
      <c r="J100" s="16">
        <v>251</v>
      </c>
      <c r="K100" s="16">
        <v>32</v>
      </c>
      <c r="L100" s="16">
        <v>20</v>
      </c>
      <c r="M100" s="16">
        <v>26</v>
      </c>
      <c r="N100" s="16">
        <v>13</v>
      </c>
      <c r="O100" s="16">
        <v>56</v>
      </c>
      <c r="P100" s="10">
        <v>0.68</v>
      </c>
      <c r="Q100" s="10">
        <v>0.38300000000000001</v>
      </c>
      <c r="R100" s="16">
        <v>102</v>
      </c>
      <c r="S100" s="16">
        <v>43</v>
      </c>
      <c r="T100" s="16">
        <v>9</v>
      </c>
      <c r="U100" s="16">
        <v>1</v>
      </c>
      <c r="V100" s="16">
        <v>368</v>
      </c>
      <c r="W100" s="16">
        <v>14</v>
      </c>
      <c r="X100" s="16">
        <v>43</v>
      </c>
      <c r="Y100" s="16">
        <v>839</v>
      </c>
      <c r="Z100" s="16">
        <v>170</v>
      </c>
      <c r="AA100" s="16">
        <v>15</v>
      </c>
      <c r="AB100" s="16">
        <v>0</v>
      </c>
      <c r="AC100" s="16">
        <v>17</v>
      </c>
      <c r="AD100" s="13">
        <v>0</v>
      </c>
      <c r="AE100" s="16">
        <v>60350</v>
      </c>
      <c r="AF100" s="13">
        <v>0</v>
      </c>
      <c r="AG100" s="16">
        <v>950</v>
      </c>
      <c r="AH100" s="16">
        <v>9</v>
      </c>
      <c r="AI100" s="24">
        <v>43</v>
      </c>
      <c r="AJ100" s="24">
        <v>30</v>
      </c>
      <c r="AK100" s="16">
        <v>4</v>
      </c>
      <c r="AL100" s="16">
        <v>85</v>
      </c>
      <c r="AM100" s="16">
        <v>30</v>
      </c>
      <c r="AN100" s="16">
        <v>9</v>
      </c>
      <c r="AO100" s="16">
        <v>9</v>
      </c>
      <c r="AP100" s="13">
        <v>0.8</v>
      </c>
    </row>
    <row r="101" spans="1:42" ht="14.3" customHeight="1">
      <c r="A101" s="9" t="s">
        <v>395</v>
      </c>
      <c r="B101" s="16">
        <v>88</v>
      </c>
      <c r="C101" s="10">
        <v>8.6</v>
      </c>
      <c r="D101" s="10">
        <v>1.3</v>
      </c>
      <c r="E101" s="23">
        <f t="shared" si="15"/>
        <v>9.9</v>
      </c>
      <c r="F101" s="13">
        <v>0</v>
      </c>
      <c r="G101" s="13">
        <v>0</v>
      </c>
      <c r="H101" s="13">
        <v>0</v>
      </c>
      <c r="I101" s="16">
        <v>0</v>
      </c>
      <c r="J101" s="16">
        <v>0</v>
      </c>
      <c r="K101" s="16">
        <v>0</v>
      </c>
      <c r="L101" s="16">
        <v>0</v>
      </c>
      <c r="M101" s="16">
        <v>0</v>
      </c>
      <c r="N101" s="16">
        <v>0</v>
      </c>
      <c r="O101" s="16">
        <v>0</v>
      </c>
      <c r="P101" s="10">
        <v>2E-3</v>
      </c>
      <c r="Q101" s="10">
        <v>0</v>
      </c>
      <c r="R101" s="16">
        <v>0</v>
      </c>
      <c r="S101" s="16">
        <v>0</v>
      </c>
      <c r="T101" s="16">
        <v>0</v>
      </c>
      <c r="U101" s="16">
        <v>0</v>
      </c>
      <c r="V101" s="16">
        <v>0</v>
      </c>
      <c r="W101" s="16">
        <v>0</v>
      </c>
      <c r="X101" s="16">
        <v>0</v>
      </c>
      <c r="Y101" s="16">
        <v>12</v>
      </c>
      <c r="Z101" s="16">
        <v>0</v>
      </c>
      <c r="AA101" s="16">
        <v>0</v>
      </c>
      <c r="AB101" s="16">
        <v>0</v>
      </c>
      <c r="AC101" s="16">
        <v>0</v>
      </c>
      <c r="AD101" s="13">
        <v>0</v>
      </c>
      <c r="AE101" s="16">
        <v>0</v>
      </c>
      <c r="AF101" s="13">
        <v>0</v>
      </c>
      <c r="AG101" s="16">
        <v>378</v>
      </c>
      <c r="AH101" s="16">
        <v>1</v>
      </c>
      <c r="AI101" s="25">
        <v>3</v>
      </c>
      <c r="AJ101" s="25">
        <v>10</v>
      </c>
      <c r="AK101" s="16">
        <v>1</v>
      </c>
      <c r="AL101" s="16">
        <v>17</v>
      </c>
      <c r="AM101" s="16">
        <v>4</v>
      </c>
      <c r="AN101" s="16">
        <v>1</v>
      </c>
      <c r="AO101" s="16">
        <v>1</v>
      </c>
      <c r="AP101" s="13">
        <v>0</v>
      </c>
    </row>
    <row r="102" spans="1:42" ht="14.3" customHeight="1">
      <c r="A102" s="9" t="s">
        <v>167</v>
      </c>
      <c r="B102" s="18">
        <v>89</v>
      </c>
      <c r="C102" s="11">
        <v>1.3</v>
      </c>
      <c r="D102" s="11">
        <v>5.7</v>
      </c>
      <c r="E102" s="22">
        <f t="shared" si="13"/>
        <v>7</v>
      </c>
      <c r="F102" s="22">
        <v>0.55000000000000004</v>
      </c>
      <c r="G102" s="22">
        <v>5</v>
      </c>
      <c r="H102" s="13">
        <v>1.5</v>
      </c>
      <c r="I102" s="16">
        <v>4.5</v>
      </c>
      <c r="J102" s="16">
        <v>89.5</v>
      </c>
      <c r="K102" s="16">
        <v>1.5</v>
      </c>
      <c r="L102" s="16">
        <v>44.5</v>
      </c>
      <c r="M102" s="16">
        <v>81</v>
      </c>
      <c r="N102" s="16">
        <v>25</v>
      </c>
      <c r="O102" s="16">
        <v>12.5</v>
      </c>
      <c r="P102" s="10">
        <v>0.76</v>
      </c>
      <c r="Q102" s="10">
        <v>0.96499999999999997</v>
      </c>
      <c r="R102" s="16">
        <v>130.5</v>
      </c>
      <c r="S102" s="16">
        <v>434</v>
      </c>
      <c r="T102" s="16">
        <v>14</v>
      </c>
      <c r="U102" s="16">
        <v>0.5</v>
      </c>
      <c r="V102" s="16">
        <v>41.5</v>
      </c>
      <c r="W102" s="16">
        <v>82.5</v>
      </c>
      <c r="X102" s="16">
        <v>6</v>
      </c>
      <c r="Y102" s="16">
        <v>1910</v>
      </c>
      <c r="Z102" s="16">
        <v>84.5</v>
      </c>
      <c r="AA102" s="16">
        <v>13</v>
      </c>
      <c r="AB102" s="16">
        <v>1.5</v>
      </c>
      <c r="AC102" s="16">
        <v>6.5</v>
      </c>
      <c r="AD102" s="13">
        <v>0</v>
      </c>
      <c r="AE102" s="16">
        <v>28</v>
      </c>
      <c r="AF102" s="13">
        <v>0</v>
      </c>
      <c r="AG102" s="16">
        <v>1254</v>
      </c>
      <c r="AH102" s="16">
        <v>0</v>
      </c>
      <c r="AI102" s="25">
        <v>358</v>
      </c>
      <c r="AJ102" s="25">
        <v>805</v>
      </c>
      <c r="AK102" s="16">
        <v>61.5</v>
      </c>
      <c r="AL102" s="16">
        <v>866.5</v>
      </c>
      <c r="AM102" s="16">
        <v>352</v>
      </c>
      <c r="AN102" s="16">
        <v>106</v>
      </c>
      <c r="AO102" s="16">
        <v>84</v>
      </c>
      <c r="AP102" s="13">
        <v>0.5</v>
      </c>
    </row>
    <row r="103" spans="1:42" ht="14.3" customHeight="1">
      <c r="A103" s="9" t="s">
        <v>159</v>
      </c>
      <c r="B103" s="18">
        <v>178</v>
      </c>
      <c r="C103" s="11">
        <v>2.6</v>
      </c>
      <c r="D103" s="11">
        <v>11.4</v>
      </c>
      <c r="E103" s="22">
        <f t="shared" si="13"/>
        <v>14</v>
      </c>
      <c r="F103" s="22">
        <v>1.1000000000000001</v>
      </c>
      <c r="G103" s="22">
        <v>10</v>
      </c>
      <c r="H103" s="13">
        <v>3</v>
      </c>
      <c r="I103" s="16">
        <v>9</v>
      </c>
      <c r="J103" s="16">
        <v>179</v>
      </c>
      <c r="K103" s="16">
        <v>3</v>
      </c>
      <c r="L103" s="16">
        <v>89</v>
      </c>
      <c r="M103" s="16">
        <v>162</v>
      </c>
      <c r="N103" s="16">
        <v>50</v>
      </c>
      <c r="O103" s="16">
        <v>25</v>
      </c>
      <c r="P103" s="10">
        <v>1.5329999999999999</v>
      </c>
      <c r="Q103" s="10">
        <v>1.9279999999999999</v>
      </c>
      <c r="R103" s="16">
        <v>261</v>
      </c>
      <c r="S103" s="16">
        <v>868</v>
      </c>
      <c r="T103" s="16">
        <v>28</v>
      </c>
      <c r="U103" s="16">
        <v>1</v>
      </c>
      <c r="V103" s="16">
        <v>83</v>
      </c>
      <c r="W103" s="16">
        <v>165</v>
      </c>
      <c r="X103" s="16">
        <v>12</v>
      </c>
      <c r="Y103" s="16">
        <v>3819</v>
      </c>
      <c r="Z103" s="16">
        <v>169</v>
      </c>
      <c r="AA103" s="16">
        <v>26</v>
      </c>
      <c r="AB103" s="16">
        <v>3</v>
      </c>
      <c r="AC103" s="16">
        <v>13</v>
      </c>
      <c r="AD103" s="13">
        <v>0</v>
      </c>
      <c r="AE103" s="16">
        <v>56</v>
      </c>
      <c r="AF103" s="13">
        <v>0</v>
      </c>
      <c r="AG103" s="16">
        <v>2508</v>
      </c>
      <c r="AH103" s="16">
        <v>0</v>
      </c>
      <c r="AI103" s="25">
        <v>716</v>
      </c>
      <c r="AJ103" s="25">
        <v>1610</v>
      </c>
      <c r="AK103" s="16">
        <v>123</v>
      </c>
      <c r="AL103" s="16">
        <v>1733</v>
      </c>
      <c r="AM103" s="16">
        <v>704</v>
      </c>
      <c r="AN103" s="16">
        <v>212</v>
      </c>
      <c r="AO103" s="16">
        <v>168</v>
      </c>
      <c r="AP103" s="13">
        <v>0.1</v>
      </c>
    </row>
    <row r="104" spans="1:42" ht="14.3" customHeight="1">
      <c r="A104" s="9" t="s">
        <v>104</v>
      </c>
      <c r="B104" s="18">
        <v>281</v>
      </c>
      <c r="C104" s="11">
        <v>2.4</v>
      </c>
      <c r="D104" s="11">
        <v>15.6</v>
      </c>
      <c r="E104" s="22">
        <f t="shared" si="13"/>
        <v>18</v>
      </c>
      <c r="F104" s="22">
        <v>0.3</v>
      </c>
      <c r="G104" s="22">
        <v>31</v>
      </c>
      <c r="H104" s="13">
        <v>0</v>
      </c>
      <c r="I104" s="16">
        <v>66</v>
      </c>
      <c r="J104" s="16">
        <v>388</v>
      </c>
      <c r="K104" s="16">
        <v>18</v>
      </c>
      <c r="L104" s="16">
        <v>36</v>
      </c>
      <c r="M104" s="16">
        <v>315</v>
      </c>
      <c r="N104" s="16">
        <v>251</v>
      </c>
      <c r="O104" s="16">
        <v>83</v>
      </c>
      <c r="P104" s="10">
        <v>1.1839999999999999</v>
      </c>
      <c r="Q104" s="10">
        <v>1.1140000000000001</v>
      </c>
      <c r="R104" s="16">
        <v>251</v>
      </c>
      <c r="S104" s="16">
        <v>28</v>
      </c>
      <c r="T104" s="16">
        <v>41</v>
      </c>
      <c r="U104" s="16">
        <v>47</v>
      </c>
      <c r="V104" s="16">
        <v>76</v>
      </c>
      <c r="W104" s="16">
        <v>170</v>
      </c>
      <c r="X104" s="16">
        <v>166</v>
      </c>
      <c r="Y104" s="16">
        <v>18685</v>
      </c>
      <c r="Z104" s="16">
        <v>994</v>
      </c>
      <c r="AA104" s="16">
        <v>798</v>
      </c>
      <c r="AB104" s="16">
        <v>7</v>
      </c>
      <c r="AC104" s="16">
        <v>25</v>
      </c>
      <c r="AD104" s="13">
        <v>4.0000000000000001E-3</v>
      </c>
      <c r="AE104" s="16">
        <v>1</v>
      </c>
      <c r="AF104" s="13">
        <v>23</v>
      </c>
      <c r="AG104" s="16">
        <v>5590</v>
      </c>
      <c r="AH104" s="16">
        <v>0</v>
      </c>
      <c r="AI104" s="24">
        <v>2243</v>
      </c>
      <c r="AJ104" s="24">
        <v>1460</v>
      </c>
      <c r="AK104" s="16">
        <v>244</v>
      </c>
      <c r="AL104" s="16">
        <v>3458</v>
      </c>
      <c r="AM104" s="16">
        <v>1046</v>
      </c>
      <c r="AN104" s="16">
        <v>633</v>
      </c>
      <c r="AO104" s="16">
        <v>244</v>
      </c>
      <c r="AP104" s="13">
        <v>0</v>
      </c>
    </row>
    <row r="105" spans="1:42" ht="14.3" customHeight="1">
      <c r="A105" s="9" t="s">
        <v>103</v>
      </c>
      <c r="E105" s="23">
        <f t="shared" si="13"/>
        <v>0</v>
      </c>
    </row>
    <row r="106" spans="1:42" ht="14.3" customHeight="1">
      <c r="A106" s="9" t="s">
        <v>558</v>
      </c>
      <c r="B106" s="16">
        <v>518</v>
      </c>
      <c r="C106" s="10">
        <v>17</v>
      </c>
      <c r="D106" s="10">
        <v>27</v>
      </c>
      <c r="E106" s="23">
        <f t="shared" si="13"/>
        <v>44</v>
      </c>
      <c r="F106" s="13">
        <v>2</v>
      </c>
      <c r="G106" s="13">
        <v>28</v>
      </c>
      <c r="H106" s="13">
        <v>0</v>
      </c>
      <c r="I106" s="16">
        <v>811</v>
      </c>
      <c r="J106" s="16">
        <v>251</v>
      </c>
      <c r="K106" s="16">
        <v>15</v>
      </c>
      <c r="L106" s="16">
        <v>22</v>
      </c>
      <c r="M106" s="16">
        <v>147</v>
      </c>
      <c r="N106" s="16">
        <v>125</v>
      </c>
      <c r="O106" s="16">
        <v>1093</v>
      </c>
      <c r="P106" s="10">
        <v>1.76</v>
      </c>
      <c r="Q106" s="10">
        <v>1.571</v>
      </c>
      <c r="R106" s="16">
        <v>139</v>
      </c>
      <c r="S106" s="16">
        <v>91</v>
      </c>
      <c r="T106" s="16">
        <v>56</v>
      </c>
      <c r="U106" s="16">
        <v>2</v>
      </c>
      <c r="V106" s="16">
        <v>1564</v>
      </c>
      <c r="W106" s="16">
        <v>482</v>
      </c>
      <c r="X106" s="16">
        <v>311</v>
      </c>
      <c r="Y106" s="16">
        <v>7924</v>
      </c>
      <c r="Z106" s="16">
        <v>641</v>
      </c>
      <c r="AA106" s="16">
        <v>323</v>
      </c>
      <c r="AB106" s="16">
        <v>2</v>
      </c>
      <c r="AC106" s="16">
        <v>9</v>
      </c>
      <c r="AD106" s="13">
        <v>3</v>
      </c>
      <c r="AE106" s="16">
        <v>21423</v>
      </c>
      <c r="AF106" s="13">
        <v>0</v>
      </c>
      <c r="AG106" s="16">
        <v>539</v>
      </c>
      <c r="AH106" s="16">
        <v>12</v>
      </c>
      <c r="AI106" s="24">
        <v>1717</v>
      </c>
      <c r="AJ106" s="24">
        <v>1182</v>
      </c>
      <c r="AK106" s="16">
        <v>245</v>
      </c>
      <c r="AL106" s="16">
        <v>3179</v>
      </c>
      <c r="AM106" s="16">
        <v>1045</v>
      </c>
      <c r="AN106" s="16">
        <v>502</v>
      </c>
      <c r="AO106" s="16">
        <v>223</v>
      </c>
      <c r="AP106" s="13">
        <v>0</v>
      </c>
    </row>
    <row r="107" spans="1:42" ht="14.3" customHeight="1">
      <c r="A107" s="9" t="s">
        <v>374</v>
      </c>
      <c r="B107" s="86">
        <v>556</v>
      </c>
      <c r="C107" s="87">
        <v>19</v>
      </c>
      <c r="D107" s="87">
        <v>31</v>
      </c>
      <c r="E107" s="88">
        <f t="shared" si="13"/>
        <v>50</v>
      </c>
      <c r="F107" s="88">
        <v>2</v>
      </c>
      <c r="G107" s="88">
        <v>24.2</v>
      </c>
      <c r="H107" s="13">
        <v>0</v>
      </c>
      <c r="I107" s="16">
        <v>811</v>
      </c>
      <c r="J107" s="16">
        <v>251</v>
      </c>
      <c r="K107" s="16">
        <v>15</v>
      </c>
      <c r="L107" s="16">
        <v>22</v>
      </c>
      <c r="M107" s="16">
        <v>147</v>
      </c>
      <c r="N107" s="16">
        <v>125</v>
      </c>
      <c r="O107" s="16">
        <v>1093</v>
      </c>
      <c r="P107" s="10">
        <v>1.76</v>
      </c>
      <c r="Q107" s="10">
        <v>1.571</v>
      </c>
      <c r="R107" s="16">
        <v>139</v>
      </c>
      <c r="S107" s="16">
        <v>91</v>
      </c>
      <c r="T107" s="16">
        <v>56</v>
      </c>
      <c r="U107" s="16">
        <v>2</v>
      </c>
      <c r="V107" s="16">
        <v>1564</v>
      </c>
      <c r="W107" s="16">
        <v>482</v>
      </c>
      <c r="X107" s="16">
        <v>311</v>
      </c>
      <c r="Y107" s="16">
        <v>7924</v>
      </c>
      <c r="Z107" s="16">
        <v>641</v>
      </c>
      <c r="AA107" s="16">
        <v>323</v>
      </c>
      <c r="AB107" s="16">
        <v>2</v>
      </c>
      <c r="AC107" s="16">
        <v>9</v>
      </c>
      <c r="AD107" s="13">
        <v>3</v>
      </c>
      <c r="AE107" s="16">
        <v>21423</v>
      </c>
      <c r="AF107" s="13">
        <v>0</v>
      </c>
      <c r="AG107" s="16">
        <v>539</v>
      </c>
      <c r="AH107" s="16">
        <v>12</v>
      </c>
      <c r="AI107" s="24">
        <v>1478</v>
      </c>
      <c r="AJ107" s="24">
        <v>1019</v>
      </c>
      <c r="AK107" s="16">
        <v>211</v>
      </c>
      <c r="AL107" s="16">
        <v>2741</v>
      </c>
      <c r="AM107" s="16">
        <v>901</v>
      </c>
      <c r="AN107" s="16">
        <v>433</v>
      </c>
      <c r="AO107" s="16">
        <v>192</v>
      </c>
      <c r="AP107" s="13">
        <v>0</v>
      </c>
    </row>
    <row r="108" spans="1:42" ht="14.3" customHeight="1">
      <c r="A108" s="9" t="s">
        <v>410</v>
      </c>
      <c r="B108" s="18">
        <v>99</v>
      </c>
      <c r="C108" s="11">
        <v>0.9</v>
      </c>
      <c r="D108" s="11">
        <v>6.5</v>
      </c>
      <c r="E108" s="22">
        <f t="shared" si="13"/>
        <v>7.4</v>
      </c>
      <c r="F108" s="22">
        <v>0.8</v>
      </c>
      <c r="G108" s="22">
        <v>4.8</v>
      </c>
      <c r="H108" s="22">
        <v>5.2</v>
      </c>
      <c r="I108" s="16">
        <v>0</v>
      </c>
      <c r="J108" s="16">
        <v>100</v>
      </c>
      <c r="K108" s="16">
        <v>46</v>
      </c>
      <c r="L108" s="16">
        <v>70</v>
      </c>
      <c r="M108" s="16">
        <v>132</v>
      </c>
      <c r="N108" s="16">
        <v>30</v>
      </c>
      <c r="O108" s="16">
        <v>12</v>
      </c>
      <c r="P108" s="10">
        <v>1.64</v>
      </c>
      <c r="Q108" s="10">
        <v>0.3</v>
      </c>
      <c r="R108" s="16">
        <v>80</v>
      </c>
      <c r="S108" s="16">
        <v>240</v>
      </c>
      <c r="T108" s="16">
        <v>16</v>
      </c>
      <c r="U108" s="16">
        <v>2</v>
      </c>
      <c r="V108" s="16">
        <v>112</v>
      </c>
      <c r="W108" s="16">
        <v>58</v>
      </c>
      <c r="X108" s="16">
        <v>112</v>
      </c>
      <c r="Y108" s="16">
        <v>1843</v>
      </c>
      <c r="Z108" s="16">
        <v>160</v>
      </c>
      <c r="AA108" s="16">
        <v>180</v>
      </c>
      <c r="AB108" s="16">
        <v>2</v>
      </c>
      <c r="AC108" s="16">
        <v>4</v>
      </c>
      <c r="AD108" s="13">
        <v>0</v>
      </c>
      <c r="AE108" s="16">
        <v>0</v>
      </c>
      <c r="AF108" s="13">
        <v>0</v>
      </c>
      <c r="AG108" s="16">
        <v>1200</v>
      </c>
      <c r="AH108" s="16">
        <v>1</v>
      </c>
      <c r="AI108" s="25">
        <v>190</v>
      </c>
      <c r="AJ108" s="25">
        <v>483</v>
      </c>
      <c r="AK108" s="16">
        <v>93</v>
      </c>
      <c r="AL108" s="16">
        <v>976</v>
      </c>
      <c r="AM108" s="16">
        <v>298</v>
      </c>
      <c r="AN108" s="16">
        <v>98</v>
      </c>
      <c r="AO108" s="16">
        <v>83</v>
      </c>
      <c r="AP108" s="13">
        <v>0</v>
      </c>
    </row>
    <row r="109" spans="1:42" ht="14.3" customHeight="1">
      <c r="A109" s="9" t="s">
        <v>553</v>
      </c>
      <c r="B109" s="18">
        <v>441</v>
      </c>
      <c r="C109" s="11">
        <v>7.35</v>
      </c>
      <c r="D109" s="11">
        <v>27.65</v>
      </c>
      <c r="E109" s="22">
        <f t="shared" si="13"/>
        <v>35</v>
      </c>
      <c r="F109" s="22">
        <v>0</v>
      </c>
      <c r="G109" s="22">
        <v>31.5</v>
      </c>
      <c r="H109" s="13">
        <v>0</v>
      </c>
      <c r="I109" s="16">
        <v>175</v>
      </c>
      <c r="J109" s="16">
        <v>576</v>
      </c>
      <c r="K109" s="16">
        <v>23</v>
      </c>
      <c r="L109" s="16">
        <v>53</v>
      </c>
      <c r="M109" s="16">
        <v>403</v>
      </c>
      <c r="N109" s="16">
        <v>369</v>
      </c>
      <c r="O109" s="16">
        <v>271</v>
      </c>
      <c r="P109" s="10">
        <v>1.649</v>
      </c>
      <c r="Q109" s="10">
        <v>0.97</v>
      </c>
      <c r="R109" s="16">
        <v>280</v>
      </c>
      <c r="S109" s="16">
        <v>72</v>
      </c>
      <c r="T109" s="16">
        <v>58</v>
      </c>
      <c r="U109" s="16">
        <v>93</v>
      </c>
      <c r="V109" s="16">
        <v>204</v>
      </c>
      <c r="W109" s="16">
        <v>189</v>
      </c>
      <c r="X109" s="16">
        <v>424</v>
      </c>
      <c r="Y109" s="16">
        <v>26207</v>
      </c>
      <c r="Z109" s="16">
        <v>625</v>
      </c>
      <c r="AA109" s="16">
        <v>543</v>
      </c>
      <c r="AB109" s="16">
        <v>2</v>
      </c>
      <c r="AC109" s="16">
        <v>2</v>
      </c>
      <c r="AD109" s="13">
        <v>14</v>
      </c>
      <c r="AE109" s="16">
        <v>466</v>
      </c>
      <c r="AF109" s="13">
        <v>2</v>
      </c>
      <c r="AG109" s="16">
        <v>5590</v>
      </c>
      <c r="AH109" s="16">
        <v>0</v>
      </c>
      <c r="AI109" s="24">
        <v>3150</v>
      </c>
      <c r="AJ109" s="24">
        <v>1997</v>
      </c>
      <c r="AK109" s="16">
        <v>350</v>
      </c>
      <c r="AL109" s="16">
        <v>4729</v>
      </c>
      <c r="AM109" s="16">
        <v>1577</v>
      </c>
      <c r="AN109" s="16">
        <v>1015</v>
      </c>
      <c r="AO109" s="16">
        <v>350</v>
      </c>
      <c r="AP109" s="13">
        <v>0</v>
      </c>
    </row>
    <row r="110" spans="1:42" ht="14.3" customHeight="1">
      <c r="A110" s="9" t="s">
        <v>517</v>
      </c>
      <c r="B110" s="18">
        <v>229.5</v>
      </c>
      <c r="C110" s="11">
        <v>3.24</v>
      </c>
      <c r="D110" s="11">
        <v>13.86</v>
      </c>
      <c r="E110" s="22">
        <f t="shared" si="13"/>
        <v>17.100000000000001</v>
      </c>
      <c r="F110" s="22">
        <v>0</v>
      </c>
      <c r="G110" s="22">
        <v>18.899999999999999</v>
      </c>
      <c r="H110" s="13">
        <v>0</v>
      </c>
      <c r="I110" s="16">
        <v>805</v>
      </c>
      <c r="J110" s="16">
        <v>299</v>
      </c>
      <c r="K110" s="16">
        <v>14</v>
      </c>
      <c r="L110" s="16">
        <v>25</v>
      </c>
      <c r="M110" s="16">
        <v>186</v>
      </c>
      <c r="N110" s="16">
        <v>145</v>
      </c>
      <c r="O110" s="16">
        <v>1236</v>
      </c>
      <c r="P110" s="10">
        <v>0.76</v>
      </c>
      <c r="Q110" s="10">
        <v>0.39700000000000002</v>
      </c>
      <c r="R110" s="16">
        <v>129</v>
      </c>
      <c r="S110" s="16">
        <v>32</v>
      </c>
      <c r="T110" s="16">
        <v>26</v>
      </c>
      <c r="U110" s="16">
        <v>37</v>
      </c>
      <c r="V110" s="16">
        <v>50</v>
      </c>
      <c r="W110" s="16">
        <v>79</v>
      </c>
      <c r="X110" s="16">
        <v>166</v>
      </c>
      <c r="Y110" s="16">
        <v>10723</v>
      </c>
      <c r="Z110" s="16">
        <v>243</v>
      </c>
      <c r="AA110" s="16">
        <v>211</v>
      </c>
      <c r="AB110" s="16">
        <v>1</v>
      </c>
      <c r="AC110" s="16">
        <v>1</v>
      </c>
      <c r="AD110" s="13">
        <v>5</v>
      </c>
      <c r="AE110" s="16">
        <v>212</v>
      </c>
      <c r="AF110" s="13">
        <v>1</v>
      </c>
      <c r="AG110" s="16">
        <v>1420</v>
      </c>
      <c r="AH110" s="16">
        <v>0</v>
      </c>
      <c r="AI110" s="24">
        <v>1517</v>
      </c>
      <c r="AJ110" s="24">
        <v>960</v>
      </c>
      <c r="AK110" s="16">
        <v>168</v>
      </c>
      <c r="AL110" s="16">
        <v>2276</v>
      </c>
      <c r="AM110" s="16">
        <v>760</v>
      </c>
      <c r="AN110" s="16">
        <v>489</v>
      </c>
      <c r="AO110" s="16">
        <v>168</v>
      </c>
      <c r="AP110" s="13">
        <v>0</v>
      </c>
    </row>
    <row r="111" spans="1:42" ht="14.3" customHeight="1">
      <c r="A111" s="9" t="s">
        <v>141</v>
      </c>
      <c r="B111" s="16">
        <v>71</v>
      </c>
      <c r="C111" s="10">
        <v>2</v>
      </c>
      <c r="D111" s="10">
        <v>6</v>
      </c>
      <c r="E111" s="23">
        <f t="shared" si="13"/>
        <v>8</v>
      </c>
      <c r="F111" s="13">
        <v>0</v>
      </c>
      <c r="G111" s="13">
        <v>0</v>
      </c>
      <c r="H111" s="13">
        <v>0</v>
      </c>
      <c r="I111" s="16">
        <v>10</v>
      </c>
      <c r="J111" s="16">
        <v>1</v>
      </c>
      <c r="K111" s="16">
        <v>1</v>
      </c>
      <c r="L111" s="16">
        <v>1</v>
      </c>
      <c r="M111" s="16">
        <v>1</v>
      </c>
      <c r="N111" s="16">
        <v>1</v>
      </c>
      <c r="O111" s="16">
        <v>16</v>
      </c>
      <c r="P111" s="10">
        <v>6.0000000000000001E-3</v>
      </c>
      <c r="Q111" s="10">
        <v>1.6E-2</v>
      </c>
      <c r="R111" s="16">
        <v>4.0000000000000001E-3</v>
      </c>
      <c r="S111" s="16">
        <v>1E-3</v>
      </c>
      <c r="T111" s="16">
        <v>1E-3</v>
      </c>
      <c r="U111" s="16">
        <v>0</v>
      </c>
      <c r="V111" s="16">
        <v>176</v>
      </c>
      <c r="W111" s="16">
        <v>1</v>
      </c>
      <c r="X111" s="16">
        <v>3</v>
      </c>
      <c r="Y111" s="16">
        <v>9</v>
      </c>
      <c r="Z111" s="16">
        <v>8</v>
      </c>
      <c r="AA111" s="16">
        <v>0</v>
      </c>
      <c r="AB111" s="16">
        <v>0</v>
      </c>
      <c r="AC111" s="16">
        <v>0</v>
      </c>
      <c r="AD111" s="13">
        <v>0</v>
      </c>
      <c r="AE111" s="16">
        <v>20</v>
      </c>
      <c r="AF111" s="13">
        <v>0</v>
      </c>
      <c r="AG111" s="16">
        <v>1600</v>
      </c>
      <c r="AH111" s="16">
        <v>5</v>
      </c>
      <c r="AI111" s="24">
        <v>2</v>
      </c>
      <c r="AJ111" s="24">
        <v>1</v>
      </c>
      <c r="AK111" s="16">
        <v>0</v>
      </c>
      <c r="AL111" s="16">
        <v>4</v>
      </c>
      <c r="AM111" s="16">
        <v>0</v>
      </c>
      <c r="AN111" s="16">
        <v>1</v>
      </c>
      <c r="AO111" s="16">
        <v>0</v>
      </c>
      <c r="AP111" s="13">
        <v>0</v>
      </c>
    </row>
    <row r="112" spans="1:42" ht="14.3" customHeight="1">
      <c r="A112" s="9" t="s">
        <v>142</v>
      </c>
      <c r="B112" s="16">
        <v>142</v>
      </c>
      <c r="C112" s="10">
        <v>4</v>
      </c>
      <c r="D112" s="10">
        <v>12</v>
      </c>
      <c r="E112" s="23">
        <f t="shared" si="13"/>
        <v>16</v>
      </c>
      <c r="F112" s="13">
        <v>0</v>
      </c>
      <c r="G112" s="13">
        <v>0</v>
      </c>
      <c r="H112" s="13">
        <v>0</v>
      </c>
      <c r="I112" s="16">
        <v>20</v>
      </c>
      <c r="J112" s="16">
        <v>2</v>
      </c>
      <c r="K112" s="16">
        <v>2</v>
      </c>
      <c r="L112" s="16">
        <v>2</v>
      </c>
      <c r="M112" s="16">
        <v>2</v>
      </c>
      <c r="N112" s="16">
        <v>2</v>
      </c>
      <c r="O112" s="16">
        <v>32</v>
      </c>
      <c r="P112" s="10">
        <v>0.02</v>
      </c>
      <c r="Q112" s="10">
        <v>0.04</v>
      </c>
      <c r="R112" s="16">
        <v>8.0000000000000002E-3</v>
      </c>
      <c r="S112" s="16">
        <v>2E-3</v>
      </c>
      <c r="T112" s="16">
        <v>2E-3</v>
      </c>
      <c r="U112" s="16">
        <v>0</v>
      </c>
      <c r="V112" s="16">
        <v>352</v>
      </c>
      <c r="W112" s="16">
        <v>2</v>
      </c>
      <c r="X112" s="16">
        <v>6</v>
      </c>
      <c r="Y112" s="16">
        <v>18</v>
      </c>
      <c r="Z112" s="16">
        <v>16</v>
      </c>
      <c r="AA112" s="16">
        <v>0</v>
      </c>
      <c r="AB112" s="16">
        <v>0</v>
      </c>
      <c r="AC112" s="16">
        <v>0</v>
      </c>
      <c r="AD112" s="13">
        <v>0</v>
      </c>
      <c r="AE112" s="16">
        <v>40</v>
      </c>
      <c r="AF112" s="13">
        <v>0</v>
      </c>
      <c r="AG112" s="16">
        <v>3200</v>
      </c>
      <c r="AH112" s="16">
        <v>10</v>
      </c>
      <c r="AI112" s="24">
        <v>4</v>
      </c>
      <c r="AJ112" s="24">
        <v>2</v>
      </c>
      <c r="AK112" s="16">
        <v>0</v>
      </c>
      <c r="AL112" s="16">
        <v>8</v>
      </c>
      <c r="AM112" s="16">
        <v>1</v>
      </c>
      <c r="AN112" s="16">
        <v>1</v>
      </c>
      <c r="AO112" s="16">
        <v>1</v>
      </c>
      <c r="AP112" s="13">
        <v>0</v>
      </c>
    </row>
    <row r="113" spans="1:42" ht="14.3" customHeight="1">
      <c r="A113" s="9" t="s">
        <v>165</v>
      </c>
      <c r="B113" s="20">
        <v>149</v>
      </c>
      <c r="C113" s="19">
        <v>7.3</v>
      </c>
      <c r="D113" s="19">
        <v>9.1999999999999993</v>
      </c>
      <c r="E113" s="23">
        <f t="shared" si="13"/>
        <v>16.5</v>
      </c>
      <c r="F113" s="23">
        <v>0</v>
      </c>
      <c r="G113" s="23">
        <v>0</v>
      </c>
      <c r="H113" s="23">
        <v>0</v>
      </c>
      <c r="I113" s="20">
        <v>96</v>
      </c>
      <c r="J113" s="20">
        <v>5</v>
      </c>
      <c r="K113" s="20">
        <v>4</v>
      </c>
      <c r="L113" s="20">
        <v>1</v>
      </c>
      <c r="M113" s="20">
        <v>9</v>
      </c>
      <c r="N113" s="20">
        <v>4</v>
      </c>
      <c r="O113" s="20">
        <v>100</v>
      </c>
      <c r="P113" s="19">
        <v>0.12</v>
      </c>
      <c r="Q113" s="19">
        <v>3.2000000000000001E-2</v>
      </c>
      <c r="R113" s="20">
        <v>6</v>
      </c>
      <c r="S113" s="20">
        <v>3</v>
      </c>
      <c r="T113" s="20">
        <v>2</v>
      </c>
      <c r="U113" s="20">
        <v>1</v>
      </c>
      <c r="V113" s="20">
        <v>34</v>
      </c>
      <c r="W113" s="20">
        <v>8</v>
      </c>
      <c r="X113" s="20">
        <v>8</v>
      </c>
      <c r="Y113" s="20">
        <v>153</v>
      </c>
      <c r="Z113" s="20">
        <v>200</v>
      </c>
      <c r="AA113" s="20">
        <v>2</v>
      </c>
      <c r="AB113" s="20">
        <v>2</v>
      </c>
      <c r="AC113" s="20">
        <v>3</v>
      </c>
      <c r="AD113" s="23">
        <v>0</v>
      </c>
      <c r="AE113" s="20">
        <v>0</v>
      </c>
      <c r="AF113" s="23">
        <v>0</v>
      </c>
      <c r="AG113" s="20">
        <v>3540</v>
      </c>
      <c r="AH113" s="20">
        <v>15</v>
      </c>
      <c r="AI113" s="24">
        <v>19</v>
      </c>
      <c r="AJ113" s="24">
        <v>19</v>
      </c>
      <c r="AK113" s="16">
        <v>6</v>
      </c>
      <c r="AL113" s="16">
        <v>38</v>
      </c>
      <c r="AM113" s="16">
        <v>10</v>
      </c>
      <c r="AN113" s="16">
        <v>9</v>
      </c>
      <c r="AO113" s="16">
        <v>4</v>
      </c>
      <c r="AP113" s="13">
        <v>0</v>
      </c>
    </row>
    <row r="114" spans="1:42" ht="14.3" customHeight="1">
      <c r="A114" s="9" t="s">
        <v>333</v>
      </c>
      <c r="B114" s="18">
        <v>260.25</v>
      </c>
      <c r="C114" s="11">
        <v>9.4499999999999993</v>
      </c>
      <c r="D114" s="11">
        <v>13.05</v>
      </c>
      <c r="E114" s="22">
        <f t="shared" si="13"/>
        <v>22.5</v>
      </c>
      <c r="F114" s="22">
        <v>0.75</v>
      </c>
      <c r="G114" s="22">
        <v>13.5</v>
      </c>
      <c r="H114" s="23">
        <v>0</v>
      </c>
      <c r="I114" s="20">
        <v>645</v>
      </c>
      <c r="J114" s="20">
        <v>232</v>
      </c>
      <c r="K114" s="20">
        <v>9</v>
      </c>
      <c r="L114" s="20">
        <v>17</v>
      </c>
      <c r="M114" s="20">
        <v>116</v>
      </c>
      <c r="N114" s="20">
        <v>114</v>
      </c>
      <c r="O114" s="20">
        <v>869</v>
      </c>
      <c r="P114" s="19">
        <v>0.67100000000000004</v>
      </c>
      <c r="Q114" s="19">
        <v>1.18</v>
      </c>
      <c r="R114" s="20">
        <v>46</v>
      </c>
      <c r="S114" s="20">
        <v>63</v>
      </c>
      <c r="T114" s="20">
        <v>35</v>
      </c>
      <c r="U114" s="20">
        <v>2</v>
      </c>
      <c r="V114" s="20">
        <v>4</v>
      </c>
      <c r="W114" s="20">
        <v>476</v>
      </c>
      <c r="X114" s="20">
        <v>134</v>
      </c>
      <c r="Y114" s="20">
        <v>5935</v>
      </c>
      <c r="Z114" s="20">
        <v>311</v>
      </c>
      <c r="AA114" s="20">
        <v>295</v>
      </c>
      <c r="AB114" s="20">
        <v>2</v>
      </c>
      <c r="AC114" s="20">
        <v>2</v>
      </c>
      <c r="AD114" s="23">
        <v>1</v>
      </c>
      <c r="AE114" s="20">
        <v>0</v>
      </c>
      <c r="AF114" s="23">
        <v>0</v>
      </c>
      <c r="AG114" s="20">
        <v>468</v>
      </c>
      <c r="AH114" s="20">
        <v>10</v>
      </c>
      <c r="AI114" s="24">
        <v>1080</v>
      </c>
      <c r="AJ114" s="24">
        <v>749</v>
      </c>
      <c r="AK114" s="16">
        <v>152</v>
      </c>
      <c r="AL114" s="16">
        <v>2029</v>
      </c>
      <c r="AM114" s="16">
        <v>659</v>
      </c>
      <c r="AN114" s="16">
        <v>316</v>
      </c>
      <c r="AO114" s="16">
        <v>140</v>
      </c>
      <c r="AP114" s="13">
        <v>0</v>
      </c>
    </row>
    <row r="115" spans="1:42" ht="14.3" customHeight="1">
      <c r="A115" s="9" t="s">
        <v>332</v>
      </c>
      <c r="B115" s="18">
        <v>520.5</v>
      </c>
      <c r="C115" s="11">
        <v>18.899999999999999</v>
      </c>
      <c r="D115" s="11">
        <v>26.1</v>
      </c>
      <c r="E115" s="22">
        <f t="shared" si="13"/>
        <v>45</v>
      </c>
      <c r="F115" s="22">
        <v>1.5</v>
      </c>
      <c r="G115" s="22">
        <v>27</v>
      </c>
      <c r="H115" s="23">
        <v>0</v>
      </c>
      <c r="I115" s="20">
        <v>1290</v>
      </c>
      <c r="J115" s="20">
        <v>464</v>
      </c>
      <c r="K115" s="20">
        <v>18</v>
      </c>
      <c r="L115" s="20">
        <v>34</v>
      </c>
      <c r="M115" s="20">
        <v>232</v>
      </c>
      <c r="N115" s="20">
        <v>228</v>
      </c>
      <c r="O115" s="20">
        <v>1738</v>
      </c>
      <c r="P115" s="19">
        <v>1.3420000000000001</v>
      </c>
      <c r="Q115" s="19">
        <v>2.36</v>
      </c>
      <c r="R115" s="20">
        <v>92</v>
      </c>
      <c r="S115" s="20">
        <v>126</v>
      </c>
      <c r="T115" s="20">
        <v>70</v>
      </c>
      <c r="U115" s="20">
        <v>4</v>
      </c>
      <c r="V115" s="20">
        <v>8</v>
      </c>
      <c r="W115" s="20">
        <v>952</v>
      </c>
      <c r="X115" s="20">
        <v>268</v>
      </c>
      <c r="Y115" s="20">
        <v>11870</v>
      </c>
      <c r="Z115" s="20">
        <v>622</v>
      </c>
      <c r="AA115" s="20">
        <v>590</v>
      </c>
      <c r="AB115" s="20">
        <v>4</v>
      </c>
      <c r="AC115" s="20">
        <v>4</v>
      </c>
      <c r="AD115" s="23">
        <v>1</v>
      </c>
      <c r="AE115" s="20">
        <v>0</v>
      </c>
      <c r="AF115" s="23">
        <v>0</v>
      </c>
      <c r="AG115" s="20">
        <v>936</v>
      </c>
      <c r="AH115" s="20">
        <v>20</v>
      </c>
      <c r="AI115" s="24">
        <v>2160</v>
      </c>
      <c r="AJ115" s="24">
        <v>1498</v>
      </c>
      <c r="AK115" s="16">
        <v>304</v>
      </c>
      <c r="AL115" s="16">
        <v>4058</v>
      </c>
      <c r="AM115" s="16">
        <v>1318</v>
      </c>
      <c r="AN115" s="16">
        <v>632</v>
      </c>
      <c r="AO115" s="16">
        <v>280</v>
      </c>
      <c r="AP115" s="13">
        <v>0</v>
      </c>
    </row>
    <row r="116" spans="1:42" ht="14.3" customHeight="1">
      <c r="A116" s="9" t="s">
        <v>306</v>
      </c>
      <c r="B116" s="20">
        <v>189</v>
      </c>
      <c r="C116" s="19">
        <v>5.8</v>
      </c>
      <c r="D116" s="19">
        <v>10.199999999999999</v>
      </c>
      <c r="E116" s="23">
        <f t="shared" si="13"/>
        <v>16</v>
      </c>
      <c r="F116" s="23">
        <v>1</v>
      </c>
      <c r="G116" s="23">
        <v>10</v>
      </c>
      <c r="H116" s="23">
        <v>0</v>
      </c>
      <c r="I116" s="20">
        <v>595</v>
      </c>
      <c r="J116" s="20">
        <v>160</v>
      </c>
      <c r="K116" s="20">
        <v>7</v>
      </c>
      <c r="L116" s="20">
        <v>13</v>
      </c>
      <c r="M116" s="20">
        <v>82</v>
      </c>
      <c r="N116" s="20">
        <v>80</v>
      </c>
      <c r="O116" s="20">
        <v>803</v>
      </c>
      <c r="P116" s="19">
        <v>0.47199999999999998</v>
      </c>
      <c r="Q116" s="19">
        <v>0.83099999999999996</v>
      </c>
      <c r="R116" s="20">
        <v>35</v>
      </c>
      <c r="S116" s="20">
        <v>44</v>
      </c>
      <c r="T116" s="20">
        <v>25</v>
      </c>
      <c r="U116" s="20">
        <v>1</v>
      </c>
      <c r="V116" s="20">
        <v>4</v>
      </c>
      <c r="W116" s="20">
        <v>331</v>
      </c>
      <c r="X116" s="20">
        <v>95</v>
      </c>
      <c r="Y116" s="20">
        <v>4179</v>
      </c>
      <c r="Z116" s="20">
        <v>212</v>
      </c>
      <c r="AA116" s="20">
        <v>201</v>
      </c>
      <c r="AB116" s="20">
        <v>1</v>
      </c>
      <c r="AC116" s="20">
        <v>1</v>
      </c>
      <c r="AD116" s="23">
        <v>1</v>
      </c>
      <c r="AE116" s="20">
        <v>0</v>
      </c>
      <c r="AF116" s="23">
        <v>0</v>
      </c>
      <c r="AG116" s="20">
        <v>362</v>
      </c>
      <c r="AH116" s="20">
        <v>7</v>
      </c>
      <c r="AI116" s="24">
        <v>754</v>
      </c>
      <c r="AJ116" s="24">
        <v>524</v>
      </c>
      <c r="AK116" s="16">
        <v>106</v>
      </c>
      <c r="AL116" s="16">
        <v>1420</v>
      </c>
      <c r="AM116" s="16">
        <v>462</v>
      </c>
      <c r="AN116" s="16">
        <v>222</v>
      </c>
      <c r="AO116" s="16">
        <v>98</v>
      </c>
      <c r="AP116" s="13">
        <v>0</v>
      </c>
    </row>
    <row r="117" spans="1:42" ht="14.3" customHeight="1">
      <c r="A117" s="9" t="s">
        <v>198</v>
      </c>
      <c r="B117" s="20">
        <v>96</v>
      </c>
      <c r="C117" s="19">
        <v>2</v>
      </c>
      <c r="D117" s="19">
        <v>1.3</v>
      </c>
      <c r="E117" s="23">
        <f t="shared" si="13"/>
        <v>3.3</v>
      </c>
      <c r="F117" s="23">
        <v>10</v>
      </c>
      <c r="G117" s="23">
        <v>7</v>
      </c>
      <c r="H117" s="23">
        <v>0</v>
      </c>
      <c r="I117" s="20">
        <v>102</v>
      </c>
      <c r="J117" s="16">
        <v>306</v>
      </c>
      <c r="K117" s="16">
        <v>245</v>
      </c>
      <c r="L117" s="16">
        <v>24</v>
      </c>
      <c r="M117" s="20">
        <v>194</v>
      </c>
      <c r="N117" s="20">
        <v>63</v>
      </c>
      <c r="O117" s="20">
        <v>204</v>
      </c>
      <c r="P117" s="19">
        <v>0.10199999999999999</v>
      </c>
      <c r="Q117" s="19">
        <v>0.81599999999999995</v>
      </c>
      <c r="R117" s="20">
        <v>20</v>
      </c>
      <c r="S117" s="20">
        <v>4</v>
      </c>
      <c r="T117" s="20">
        <v>31</v>
      </c>
      <c r="U117" s="20">
        <v>15</v>
      </c>
      <c r="V117" s="20">
        <v>72</v>
      </c>
      <c r="W117" s="20">
        <v>82</v>
      </c>
      <c r="X117" s="20">
        <v>367</v>
      </c>
      <c r="Y117" s="20">
        <v>1863</v>
      </c>
      <c r="Z117" s="20">
        <v>714</v>
      </c>
      <c r="AA117" s="20">
        <v>102</v>
      </c>
      <c r="AB117" s="20">
        <v>7</v>
      </c>
      <c r="AC117" s="20">
        <v>10</v>
      </c>
      <c r="AD117" s="23">
        <v>1</v>
      </c>
      <c r="AE117" s="20">
        <v>2040</v>
      </c>
      <c r="AF117" s="23">
        <v>0</v>
      </c>
      <c r="AG117" s="20">
        <v>150</v>
      </c>
      <c r="AH117" s="20">
        <v>4</v>
      </c>
      <c r="AI117" s="24">
        <v>492</v>
      </c>
      <c r="AJ117" s="24">
        <v>228</v>
      </c>
      <c r="AK117" s="16">
        <v>55</v>
      </c>
      <c r="AL117" s="16">
        <v>1408</v>
      </c>
      <c r="AM117" s="16">
        <v>145</v>
      </c>
      <c r="AN117" s="16">
        <v>159</v>
      </c>
      <c r="AO117" s="16">
        <v>90</v>
      </c>
      <c r="AP117" s="13">
        <v>1</v>
      </c>
    </row>
    <row r="118" spans="1:42" ht="14.3" customHeight="1">
      <c r="A118" s="9" t="s">
        <v>127</v>
      </c>
      <c r="B118" s="16">
        <v>131</v>
      </c>
      <c r="C118" s="10">
        <v>4.3</v>
      </c>
      <c r="D118" s="10">
        <v>2.8</v>
      </c>
      <c r="E118" s="23">
        <f t="shared" si="13"/>
        <v>7.1</v>
      </c>
      <c r="F118" s="13">
        <v>10</v>
      </c>
      <c r="G118" s="13">
        <v>7</v>
      </c>
      <c r="H118" s="13">
        <v>0</v>
      </c>
      <c r="I118" s="16">
        <v>102</v>
      </c>
      <c r="J118" s="16">
        <v>306</v>
      </c>
      <c r="K118" s="16">
        <v>245</v>
      </c>
      <c r="L118" s="16">
        <v>24</v>
      </c>
      <c r="M118" s="16">
        <v>190</v>
      </c>
      <c r="N118" s="16">
        <v>61</v>
      </c>
      <c r="O118" s="16">
        <v>204</v>
      </c>
      <c r="P118" s="10">
        <v>0.10199999999999999</v>
      </c>
      <c r="Q118" s="10">
        <v>0.77500000000000002</v>
      </c>
      <c r="R118" s="16">
        <v>31</v>
      </c>
      <c r="S118" s="16">
        <v>10</v>
      </c>
      <c r="T118" s="16">
        <v>35</v>
      </c>
      <c r="U118" s="16">
        <v>15</v>
      </c>
      <c r="V118" s="16">
        <v>165</v>
      </c>
      <c r="W118" s="16">
        <v>82</v>
      </c>
      <c r="X118" s="16">
        <v>347</v>
      </c>
      <c r="Y118" s="16">
        <v>1830</v>
      </c>
      <c r="Z118" s="16">
        <v>714</v>
      </c>
      <c r="AA118" s="16">
        <v>94</v>
      </c>
      <c r="AB118" s="16">
        <v>7</v>
      </c>
      <c r="AC118" s="16">
        <v>10</v>
      </c>
      <c r="AD118" s="13">
        <v>1</v>
      </c>
      <c r="AE118" s="16">
        <v>3468</v>
      </c>
      <c r="AF118" s="13">
        <v>0</v>
      </c>
      <c r="AG118" s="16">
        <v>286</v>
      </c>
      <c r="AH118" s="16">
        <v>8</v>
      </c>
      <c r="AI118" s="24">
        <v>477</v>
      </c>
      <c r="AJ118" s="24">
        <v>222</v>
      </c>
      <c r="AK118" s="16">
        <v>53</v>
      </c>
      <c r="AL118" s="16">
        <v>1367</v>
      </c>
      <c r="AM118" s="16">
        <v>141</v>
      </c>
      <c r="AN118" s="16">
        <v>155</v>
      </c>
      <c r="AO118" s="16">
        <v>88</v>
      </c>
      <c r="AP118" s="13">
        <v>1</v>
      </c>
    </row>
    <row r="119" spans="1:42" ht="14.3" customHeight="1">
      <c r="A119" s="9" t="s">
        <v>202</v>
      </c>
      <c r="B119" s="18">
        <v>68</v>
      </c>
      <c r="C119" s="11">
        <v>2.6</v>
      </c>
      <c r="D119" s="11">
        <v>1.8</v>
      </c>
      <c r="E119" s="22">
        <f t="shared" si="13"/>
        <v>4.4000000000000004</v>
      </c>
      <c r="F119" s="22">
        <v>6.2</v>
      </c>
      <c r="G119" s="22">
        <v>1</v>
      </c>
      <c r="H119" s="13">
        <v>0</v>
      </c>
      <c r="I119" s="16">
        <v>0</v>
      </c>
      <c r="J119" s="16">
        <v>0</v>
      </c>
      <c r="K119" s="16">
        <v>0</v>
      </c>
      <c r="L119" s="16">
        <v>0</v>
      </c>
      <c r="M119" s="16">
        <v>0</v>
      </c>
      <c r="N119" s="16">
        <v>0</v>
      </c>
      <c r="O119" s="16">
        <v>0</v>
      </c>
      <c r="P119" s="10">
        <v>0</v>
      </c>
      <c r="Q119" s="10">
        <v>0</v>
      </c>
      <c r="R119" s="16">
        <v>0</v>
      </c>
      <c r="S119" s="16">
        <v>0</v>
      </c>
      <c r="T119" s="16">
        <v>0</v>
      </c>
      <c r="U119" s="16">
        <v>0</v>
      </c>
      <c r="V119" s="16">
        <v>0</v>
      </c>
      <c r="W119" s="16">
        <v>0</v>
      </c>
      <c r="X119" s="16">
        <v>0</v>
      </c>
      <c r="Y119" s="16">
        <v>0</v>
      </c>
      <c r="Z119" s="16">
        <v>0</v>
      </c>
      <c r="AA119" s="16">
        <v>0</v>
      </c>
      <c r="AB119" s="16">
        <v>0</v>
      </c>
      <c r="AC119" s="16">
        <v>0</v>
      </c>
      <c r="AD119" s="13">
        <v>0</v>
      </c>
      <c r="AE119" s="16">
        <v>0</v>
      </c>
      <c r="AF119" s="13">
        <v>0</v>
      </c>
      <c r="AG119" s="16">
        <v>0</v>
      </c>
      <c r="AH119" s="16">
        <v>0</v>
      </c>
      <c r="AI119" s="24">
        <v>0</v>
      </c>
      <c r="AJ119" s="24">
        <v>0</v>
      </c>
      <c r="AK119" s="16">
        <v>0</v>
      </c>
      <c r="AL119" s="16">
        <v>0</v>
      </c>
      <c r="AM119" s="16">
        <v>0</v>
      </c>
      <c r="AN119" s="16">
        <v>0</v>
      </c>
      <c r="AO119" s="16">
        <v>0</v>
      </c>
      <c r="AP119" s="13">
        <v>0</v>
      </c>
    </row>
    <row r="120" spans="1:42" ht="14.3" customHeight="1">
      <c r="A120" s="9" t="s">
        <v>541</v>
      </c>
      <c r="B120" s="18">
        <v>26</v>
      </c>
      <c r="C120" s="11">
        <v>0.2</v>
      </c>
      <c r="D120" s="11">
        <v>0.3</v>
      </c>
      <c r="E120" s="22">
        <f t="shared" si="13"/>
        <v>0.5</v>
      </c>
      <c r="F120" s="22">
        <v>3.6</v>
      </c>
      <c r="G120" s="22">
        <v>0.5</v>
      </c>
      <c r="H120" s="13">
        <v>0</v>
      </c>
      <c r="I120" s="16">
        <v>253</v>
      </c>
      <c r="J120" s="16">
        <v>164</v>
      </c>
      <c r="K120" s="16">
        <v>41</v>
      </c>
      <c r="L120" s="16">
        <v>16</v>
      </c>
      <c r="M120" s="16">
        <v>31</v>
      </c>
      <c r="N120" s="16">
        <v>8</v>
      </c>
      <c r="O120" s="16">
        <v>505</v>
      </c>
      <c r="P120" s="10">
        <v>1.4730000000000001</v>
      </c>
      <c r="Q120" s="10">
        <v>0.54500000000000004</v>
      </c>
      <c r="R120" s="16">
        <v>63</v>
      </c>
      <c r="S120" s="16">
        <v>177</v>
      </c>
      <c r="T120" s="16">
        <v>28</v>
      </c>
      <c r="U120" s="16">
        <v>14</v>
      </c>
      <c r="V120" s="16">
        <v>7367</v>
      </c>
      <c r="W120" s="16">
        <v>23</v>
      </c>
      <c r="X120" s="16">
        <v>28</v>
      </c>
      <c r="Y120" s="16">
        <v>715</v>
      </c>
      <c r="Z120" s="16">
        <v>136</v>
      </c>
      <c r="AA120" s="16">
        <v>31</v>
      </c>
      <c r="AB120" s="16">
        <v>2</v>
      </c>
      <c r="AC120" s="16">
        <v>2</v>
      </c>
      <c r="AD120" s="13">
        <v>0</v>
      </c>
      <c r="AE120" s="16">
        <v>1799</v>
      </c>
      <c r="AF120" s="13">
        <v>0</v>
      </c>
      <c r="AG120" s="16">
        <v>931</v>
      </c>
      <c r="AH120" s="16">
        <v>48</v>
      </c>
      <c r="AI120" s="16">
        <v>37</v>
      </c>
      <c r="AJ120" s="16">
        <v>37</v>
      </c>
      <c r="AK120" s="16">
        <v>10</v>
      </c>
      <c r="AL120" s="16">
        <v>178</v>
      </c>
      <c r="AM120" s="16">
        <v>25</v>
      </c>
      <c r="AN120" s="16">
        <v>10</v>
      </c>
      <c r="AO120" s="16">
        <v>8</v>
      </c>
      <c r="AP120" s="13">
        <v>0.3</v>
      </c>
    </row>
    <row r="121" spans="1:42" ht="14.3" customHeight="1">
      <c r="A121" s="9" t="s">
        <v>548</v>
      </c>
      <c r="B121" s="18">
        <v>28.6</v>
      </c>
      <c r="C121" s="11">
        <v>0.22000000000000003</v>
      </c>
      <c r="D121" s="11">
        <v>0.33</v>
      </c>
      <c r="E121" s="22">
        <v>0.55000000000000004</v>
      </c>
      <c r="F121" s="22">
        <v>3.9600000000000004</v>
      </c>
      <c r="G121" s="22">
        <v>0.55000000000000004</v>
      </c>
      <c r="H121" s="13">
        <v>0</v>
      </c>
      <c r="I121" s="16">
        <v>278.3</v>
      </c>
      <c r="J121" s="16">
        <v>180.4</v>
      </c>
      <c r="K121" s="16">
        <v>45.1</v>
      </c>
      <c r="L121" s="16">
        <v>17.600000000000001</v>
      </c>
      <c r="M121" s="16">
        <v>34.1</v>
      </c>
      <c r="N121" s="16">
        <v>8.8000000000000007</v>
      </c>
      <c r="O121" s="16">
        <v>555.5</v>
      </c>
      <c r="P121" s="10">
        <v>1.6203000000000003</v>
      </c>
      <c r="Q121" s="10">
        <v>0.59950000000000014</v>
      </c>
      <c r="R121" s="16">
        <v>69.300000000000011</v>
      </c>
      <c r="S121" s="16">
        <v>194.70000000000002</v>
      </c>
      <c r="T121" s="16">
        <v>30.800000000000004</v>
      </c>
      <c r="U121" s="16">
        <v>15.400000000000002</v>
      </c>
      <c r="V121" s="16">
        <v>8103.7000000000007</v>
      </c>
      <c r="W121" s="16">
        <v>25.3</v>
      </c>
      <c r="X121" s="16">
        <v>30.800000000000004</v>
      </c>
      <c r="Y121" s="16">
        <v>786.50000000000011</v>
      </c>
      <c r="Z121" s="16">
        <v>149.60000000000002</v>
      </c>
      <c r="AA121" s="16">
        <v>34.1</v>
      </c>
      <c r="AB121" s="16">
        <v>2.2000000000000002</v>
      </c>
      <c r="AC121" s="16">
        <v>2.2000000000000002</v>
      </c>
      <c r="AD121" s="13">
        <v>0</v>
      </c>
      <c r="AE121" s="16">
        <v>1978.9</v>
      </c>
      <c r="AF121" s="13">
        <v>0</v>
      </c>
      <c r="AG121" s="16">
        <v>1024.1000000000001</v>
      </c>
      <c r="AH121" s="16">
        <v>52.800000000000004</v>
      </c>
      <c r="AI121" s="16">
        <v>40.700000000000003</v>
      </c>
      <c r="AJ121" s="16">
        <v>40.700000000000003</v>
      </c>
      <c r="AK121" s="16">
        <v>11</v>
      </c>
      <c r="AL121" s="16">
        <v>195.8</v>
      </c>
      <c r="AM121" s="16">
        <v>27.500000000000004</v>
      </c>
      <c r="AN121" s="16">
        <v>11</v>
      </c>
      <c r="AO121" s="16">
        <v>8.8000000000000007</v>
      </c>
      <c r="AP121" s="13">
        <v>0.33</v>
      </c>
    </row>
    <row r="122" spans="1:42" ht="14.3" customHeight="1">
      <c r="A122" s="9" t="s">
        <v>549</v>
      </c>
      <c r="B122" s="18">
        <v>57.2</v>
      </c>
      <c r="C122" s="11">
        <v>0.44000000000000006</v>
      </c>
      <c r="D122" s="11">
        <v>0.66</v>
      </c>
      <c r="E122" s="22">
        <v>1.1000000000000001</v>
      </c>
      <c r="F122" s="22">
        <v>7.9200000000000008</v>
      </c>
      <c r="G122" s="22">
        <v>1.1000000000000001</v>
      </c>
      <c r="H122" s="13">
        <v>0</v>
      </c>
      <c r="I122" s="16">
        <v>556.6</v>
      </c>
      <c r="J122" s="16">
        <v>360.8</v>
      </c>
      <c r="K122" s="16">
        <v>90.2</v>
      </c>
      <c r="L122" s="16">
        <v>35.200000000000003</v>
      </c>
      <c r="M122" s="16">
        <v>68.2</v>
      </c>
      <c r="N122" s="16">
        <v>17.600000000000001</v>
      </c>
      <c r="O122" s="16">
        <v>1111</v>
      </c>
      <c r="P122" s="10">
        <v>3.2406000000000006</v>
      </c>
      <c r="Q122" s="10">
        <v>1.1990000000000003</v>
      </c>
      <c r="R122" s="16">
        <v>138.60000000000002</v>
      </c>
      <c r="S122" s="16">
        <v>389.40000000000003</v>
      </c>
      <c r="T122" s="16">
        <v>61.600000000000009</v>
      </c>
      <c r="U122" s="16">
        <v>30.800000000000004</v>
      </c>
      <c r="V122" s="16">
        <v>16207.400000000001</v>
      </c>
      <c r="W122" s="16">
        <v>50.6</v>
      </c>
      <c r="X122" s="16">
        <v>61.600000000000009</v>
      </c>
      <c r="Y122" s="16">
        <v>1573.0000000000002</v>
      </c>
      <c r="Z122" s="16">
        <v>299.20000000000005</v>
      </c>
      <c r="AA122" s="16">
        <v>68.2</v>
      </c>
      <c r="AB122" s="16">
        <v>4.4000000000000004</v>
      </c>
      <c r="AC122" s="16">
        <v>4.4000000000000004</v>
      </c>
      <c r="AD122" s="13">
        <v>0</v>
      </c>
      <c r="AE122" s="16">
        <v>3957.8</v>
      </c>
      <c r="AF122" s="13">
        <v>0</v>
      </c>
      <c r="AG122" s="16">
        <v>2048.2000000000003</v>
      </c>
      <c r="AH122" s="16">
        <v>105.60000000000001</v>
      </c>
      <c r="AI122" s="16">
        <v>81.400000000000006</v>
      </c>
      <c r="AJ122" s="16">
        <v>81.400000000000006</v>
      </c>
      <c r="AK122" s="16">
        <v>22</v>
      </c>
      <c r="AL122" s="16">
        <v>391.6</v>
      </c>
      <c r="AM122" s="16">
        <v>55.000000000000007</v>
      </c>
      <c r="AN122" s="16">
        <v>22</v>
      </c>
      <c r="AO122" s="16">
        <v>17.600000000000001</v>
      </c>
      <c r="AP122" s="13">
        <v>0.66</v>
      </c>
    </row>
    <row r="123" spans="1:42" ht="14.3" customHeight="1">
      <c r="A123" s="9" t="s">
        <v>366</v>
      </c>
      <c r="B123" s="18">
        <v>290</v>
      </c>
      <c r="C123" s="11">
        <v>1.6</v>
      </c>
      <c r="D123" s="11">
        <v>6.4</v>
      </c>
      <c r="E123" s="22">
        <f t="shared" si="13"/>
        <v>8</v>
      </c>
      <c r="F123" s="22">
        <v>28.8</v>
      </c>
      <c r="G123" s="22">
        <v>17.600000000000001</v>
      </c>
      <c r="H123" s="13">
        <v>9</v>
      </c>
      <c r="I123" s="16">
        <v>905</v>
      </c>
      <c r="J123" s="16">
        <v>1085</v>
      </c>
      <c r="K123" s="16">
        <v>108</v>
      </c>
      <c r="L123" s="16">
        <v>77</v>
      </c>
      <c r="M123" s="16">
        <v>162</v>
      </c>
      <c r="N123" s="16">
        <v>194</v>
      </c>
      <c r="O123" s="16">
        <v>1359</v>
      </c>
      <c r="P123" s="10">
        <v>5.7110000000000003</v>
      </c>
      <c r="Q123" s="10">
        <v>3.2269999999999999</v>
      </c>
      <c r="R123" s="16">
        <v>284</v>
      </c>
      <c r="S123" s="16">
        <v>738</v>
      </c>
      <c r="T123" s="16">
        <v>126</v>
      </c>
      <c r="U123" s="16">
        <v>38</v>
      </c>
      <c r="V123" s="16">
        <v>17114</v>
      </c>
      <c r="W123" s="16">
        <v>423</v>
      </c>
      <c r="X123" s="16">
        <v>279</v>
      </c>
      <c r="Y123" s="16">
        <v>10931</v>
      </c>
      <c r="Z123" s="16">
        <v>1076</v>
      </c>
      <c r="AA123" s="16">
        <v>554</v>
      </c>
      <c r="AB123" s="16">
        <v>12</v>
      </c>
      <c r="AC123" s="16">
        <v>41</v>
      </c>
      <c r="AD123" s="13">
        <v>1</v>
      </c>
      <c r="AE123" s="16">
        <v>29610</v>
      </c>
      <c r="AF123" s="13">
        <v>0</v>
      </c>
      <c r="AG123" s="16">
        <v>2610</v>
      </c>
      <c r="AH123" s="16">
        <v>180</v>
      </c>
      <c r="AI123" s="24">
        <v>1305</v>
      </c>
      <c r="AJ123" s="24">
        <v>963</v>
      </c>
      <c r="AK123" s="16">
        <v>198</v>
      </c>
      <c r="AL123" s="16">
        <v>2790</v>
      </c>
      <c r="AM123" s="16">
        <v>810</v>
      </c>
      <c r="AN123" s="16">
        <v>378</v>
      </c>
      <c r="AO123" s="16">
        <v>194</v>
      </c>
      <c r="AP123" s="13">
        <v>1.9</v>
      </c>
    </row>
    <row r="124" spans="1:42" ht="14.3" customHeight="1">
      <c r="A124" s="9" t="s">
        <v>551</v>
      </c>
      <c r="B124" s="16">
        <v>13</v>
      </c>
      <c r="C124" s="10">
        <v>0</v>
      </c>
      <c r="D124" s="10">
        <v>0.1</v>
      </c>
      <c r="E124" s="23">
        <v>0.1</v>
      </c>
      <c r="F124" s="13">
        <v>2.5</v>
      </c>
      <c r="G124" s="13">
        <v>0.5</v>
      </c>
      <c r="H124" s="13">
        <v>2</v>
      </c>
      <c r="I124" s="16">
        <v>30</v>
      </c>
      <c r="J124" s="16">
        <v>145</v>
      </c>
      <c r="K124" s="16">
        <v>20.5</v>
      </c>
      <c r="L124" s="16">
        <v>9</v>
      </c>
      <c r="M124" s="16">
        <v>17.5</v>
      </c>
      <c r="N124" s="16">
        <v>3.5</v>
      </c>
      <c r="O124" s="16">
        <v>30.5</v>
      </c>
      <c r="P124" s="10">
        <v>1.05</v>
      </c>
      <c r="Q124" s="10">
        <v>0.32</v>
      </c>
      <c r="R124" s="16">
        <v>26</v>
      </c>
      <c r="S124" s="16">
        <v>105</v>
      </c>
      <c r="T124" s="16">
        <v>13.5</v>
      </c>
      <c r="U124" s="16">
        <v>7.5</v>
      </c>
      <c r="V124" s="16">
        <v>4684</v>
      </c>
      <c r="W124" s="16">
        <v>29.5</v>
      </c>
      <c r="X124" s="16">
        <v>26.5</v>
      </c>
      <c r="Y124" s="16">
        <v>655</v>
      </c>
      <c r="Z124" s="16">
        <v>135</v>
      </c>
      <c r="AA124" s="16">
        <v>46.5</v>
      </c>
      <c r="AB124" s="16">
        <v>2.5</v>
      </c>
      <c r="AC124" s="16">
        <v>6</v>
      </c>
      <c r="AD124" s="13">
        <v>0</v>
      </c>
      <c r="AE124" s="16">
        <v>3500</v>
      </c>
      <c r="AF124" s="13">
        <v>0</v>
      </c>
      <c r="AG124" s="16">
        <v>452.5</v>
      </c>
      <c r="AH124" s="16">
        <v>23.5</v>
      </c>
      <c r="AI124" s="25">
        <v>19.5</v>
      </c>
      <c r="AJ124" s="25">
        <v>20</v>
      </c>
      <c r="AK124" s="16">
        <v>5.5</v>
      </c>
      <c r="AL124" s="16">
        <v>95.5</v>
      </c>
      <c r="AM124" s="16">
        <v>13.5</v>
      </c>
      <c r="AN124" s="16">
        <v>5</v>
      </c>
      <c r="AO124" s="16">
        <v>4.5</v>
      </c>
      <c r="AP124" s="13">
        <v>0.2</v>
      </c>
    </row>
    <row r="125" spans="1:42" ht="14.3" customHeight="1">
      <c r="A125" s="9" t="s">
        <v>550</v>
      </c>
      <c r="B125" s="16">
        <v>26</v>
      </c>
      <c r="C125" s="10">
        <v>0</v>
      </c>
      <c r="D125" s="10">
        <v>0.2</v>
      </c>
      <c r="E125" s="23">
        <f t="shared" ref="E125:E126" si="16">C125+D125</f>
        <v>0.2</v>
      </c>
      <c r="F125" s="13">
        <v>5</v>
      </c>
      <c r="G125" s="13">
        <v>1</v>
      </c>
      <c r="H125" s="13">
        <v>4</v>
      </c>
      <c r="I125" s="16">
        <v>60</v>
      </c>
      <c r="J125" s="16">
        <v>290</v>
      </c>
      <c r="K125" s="16">
        <v>41</v>
      </c>
      <c r="L125" s="16">
        <v>18</v>
      </c>
      <c r="M125" s="16">
        <v>35</v>
      </c>
      <c r="N125" s="16">
        <v>7</v>
      </c>
      <c r="O125" s="16">
        <v>61</v>
      </c>
      <c r="P125" s="10">
        <v>2.1</v>
      </c>
      <c r="Q125" s="10">
        <v>0.64</v>
      </c>
      <c r="R125" s="16">
        <v>52</v>
      </c>
      <c r="S125" s="16">
        <v>210</v>
      </c>
      <c r="T125" s="16">
        <v>27</v>
      </c>
      <c r="U125" s="16">
        <v>15</v>
      </c>
      <c r="V125" s="16">
        <v>9368</v>
      </c>
      <c r="W125" s="16">
        <v>59</v>
      </c>
      <c r="X125" s="16">
        <v>53</v>
      </c>
      <c r="Y125" s="16">
        <v>1310</v>
      </c>
      <c r="Z125" s="16">
        <v>270</v>
      </c>
      <c r="AA125" s="16">
        <v>93</v>
      </c>
      <c r="AB125" s="16">
        <v>5</v>
      </c>
      <c r="AC125" s="16">
        <v>12</v>
      </c>
      <c r="AD125" s="13">
        <v>0</v>
      </c>
      <c r="AE125" s="16">
        <v>7000</v>
      </c>
      <c r="AF125" s="13">
        <v>0</v>
      </c>
      <c r="AG125" s="16">
        <v>905</v>
      </c>
      <c r="AH125" s="16">
        <v>47</v>
      </c>
      <c r="AI125" s="25">
        <v>39</v>
      </c>
      <c r="AJ125" s="25">
        <v>40</v>
      </c>
      <c r="AK125" s="16">
        <v>11</v>
      </c>
      <c r="AL125" s="16">
        <v>191</v>
      </c>
      <c r="AM125" s="16">
        <v>27</v>
      </c>
      <c r="AN125" s="16">
        <v>10</v>
      </c>
      <c r="AO125" s="16">
        <v>9</v>
      </c>
      <c r="AP125" s="13">
        <v>0.4</v>
      </c>
    </row>
    <row r="126" spans="1:42" ht="14.3" customHeight="1">
      <c r="A126" s="9" t="s">
        <v>358</v>
      </c>
      <c r="B126" s="18">
        <v>292</v>
      </c>
      <c r="C126" s="11">
        <v>3.3</v>
      </c>
      <c r="D126" s="11">
        <v>18.899999999999999</v>
      </c>
      <c r="E126" s="22">
        <f t="shared" si="16"/>
        <v>22.2</v>
      </c>
      <c r="F126" s="22">
        <v>0.5</v>
      </c>
      <c r="G126" s="22">
        <v>22</v>
      </c>
      <c r="H126" s="13">
        <v>0</v>
      </c>
      <c r="I126" s="16">
        <v>782</v>
      </c>
      <c r="J126" s="16">
        <v>308</v>
      </c>
      <c r="K126" s="16">
        <v>67</v>
      </c>
      <c r="L126" s="16">
        <v>20</v>
      </c>
      <c r="M126" s="16">
        <v>191</v>
      </c>
      <c r="N126" s="16">
        <v>153</v>
      </c>
      <c r="O126" s="16">
        <v>1226</v>
      </c>
      <c r="P126" s="10">
        <v>1.7669999999999999</v>
      </c>
      <c r="Q126" s="10">
        <v>2.1190000000000002</v>
      </c>
      <c r="R126" s="16">
        <v>126</v>
      </c>
      <c r="S126" s="16">
        <v>91</v>
      </c>
      <c r="T126" s="16">
        <v>257</v>
      </c>
      <c r="U126" s="16">
        <v>24</v>
      </c>
      <c r="V126" s="16">
        <v>18</v>
      </c>
      <c r="W126" s="16">
        <v>12</v>
      </c>
      <c r="X126" s="16">
        <v>127</v>
      </c>
      <c r="Y126" s="16">
        <v>12556</v>
      </c>
      <c r="Z126" s="16">
        <v>384</v>
      </c>
      <c r="AA126" s="16">
        <v>419</v>
      </c>
      <c r="AB126" s="16">
        <v>5</v>
      </c>
      <c r="AC126" s="16">
        <v>2</v>
      </c>
      <c r="AD126" s="13">
        <v>0</v>
      </c>
      <c r="AE126" s="16">
        <v>205</v>
      </c>
      <c r="AF126" s="13">
        <v>4</v>
      </c>
      <c r="AG126" s="16">
        <v>26180</v>
      </c>
      <c r="AH126" s="16">
        <v>2</v>
      </c>
      <c r="AI126" s="24">
        <v>1420</v>
      </c>
      <c r="AJ126" s="24">
        <v>902</v>
      </c>
      <c r="AK126" s="16">
        <v>158</v>
      </c>
      <c r="AL126" s="16">
        <v>1980</v>
      </c>
      <c r="AM126" s="16">
        <v>871</v>
      </c>
      <c r="AN126" s="16">
        <v>411</v>
      </c>
      <c r="AO126" s="16">
        <v>141</v>
      </c>
      <c r="AP126" s="13">
        <v>0</v>
      </c>
    </row>
    <row r="127" spans="1:42" ht="14.3" customHeight="1">
      <c r="A127" s="9" t="s">
        <v>427</v>
      </c>
      <c r="B127" s="16">
        <v>81</v>
      </c>
      <c r="C127" s="10">
        <v>1.6</v>
      </c>
      <c r="D127" s="10">
        <v>7.4</v>
      </c>
      <c r="E127" s="23">
        <f t="shared" si="13"/>
        <v>9</v>
      </c>
      <c r="F127" s="13">
        <v>0</v>
      </c>
      <c r="G127" s="13">
        <v>0</v>
      </c>
      <c r="H127" s="13">
        <v>0</v>
      </c>
      <c r="I127" s="16">
        <v>0</v>
      </c>
      <c r="J127" s="16">
        <v>0</v>
      </c>
      <c r="K127" s="16">
        <v>0</v>
      </c>
      <c r="L127" s="16">
        <v>0</v>
      </c>
      <c r="M127" s="16">
        <v>0</v>
      </c>
      <c r="N127" s="16">
        <v>0</v>
      </c>
      <c r="O127" s="16">
        <v>10</v>
      </c>
      <c r="P127" s="10">
        <v>0.01</v>
      </c>
      <c r="Q127" s="10">
        <v>0.06</v>
      </c>
      <c r="R127" s="16">
        <v>7</v>
      </c>
      <c r="S127" s="16">
        <v>7</v>
      </c>
      <c r="T127" s="16">
        <v>7</v>
      </c>
      <c r="U127" s="16">
        <v>1</v>
      </c>
      <c r="V127" s="16">
        <v>50</v>
      </c>
      <c r="W127" s="16">
        <v>0</v>
      </c>
      <c r="X127" s="16">
        <v>0</v>
      </c>
      <c r="Y127" s="16">
        <v>0</v>
      </c>
      <c r="Z127" s="16">
        <v>0</v>
      </c>
      <c r="AA127" s="16">
        <v>0</v>
      </c>
      <c r="AB127" s="16">
        <v>0</v>
      </c>
      <c r="AC127" s="16">
        <v>0</v>
      </c>
      <c r="AD127" s="13">
        <v>0</v>
      </c>
      <c r="AE127" s="16">
        <v>0</v>
      </c>
      <c r="AF127" s="13">
        <v>0</v>
      </c>
      <c r="AG127" s="16">
        <v>2399</v>
      </c>
      <c r="AH127" s="16">
        <v>5</v>
      </c>
      <c r="AI127" s="16">
        <v>0</v>
      </c>
      <c r="AJ127" s="16">
        <v>0</v>
      </c>
      <c r="AK127" s="16">
        <v>0</v>
      </c>
      <c r="AL127" s="16">
        <v>0</v>
      </c>
      <c r="AM127" s="16">
        <v>0</v>
      </c>
      <c r="AN127" s="16">
        <v>0</v>
      </c>
      <c r="AO127" s="16">
        <v>0</v>
      </c>
      <c r="AP127" s="13">
        <v>0</v>
      </c>
    </row>
    <row r="128" spans="1:42" ht="14.3" customHeight="1">
      <c r="A128" s="9" t="s">
        <v>376</v>
      </c>
      <c r="B128" s="16">
        <v>9.25</v>
      </c>
      <c r="C128" s="10">
        <v>2.5000000000000001E-2</v>
      </c>
      <c r="D128" s="10">
        <v>0.1</v>
      </c>
      <c r="E128" s="23">
        <f t="shared" si="13"/>
        <v>0.125</v>
      </c>
      <c r="F128" s="13">
        <v>1.5</v>
      </c>
      <c r="G128" s="13">
        <v>0.25</v>
      </c>
      <c r="H128" s="13">
        <v>1.5</v>
      </c>
      <c r="I128" s="16">
        <v>1.25</v>
      </c>
      <c r="J128" s="16">
        <v>65</v>
      </c>
      <c r="K128" s="16">
        <v>2.5</v>
      </c>
      <c r="L128" s="16">
        <v>3.5</v>
      </c>
      <c r="M128" s="16">
        <v>7.5</v>
      </c>
      <c r="N128" s="16">
        <v>5</v>
      </c>
      <c r="O128" s="16">
        <v>4.5</v>
      </c>
      <c r="P128" s="10">
        <v>0.13750000000000001</v>
      </c>
      <c r="Q128" s="10">
        <v>6.5000000000000002E-2</v>
      </c>
      <c r="R128" s="16">
        <v>20</v>
      </c>
      <c r="S128" s="16">
        <v>25</v>
      </c>
      <c r="T128" s="16">
        <v>5</v>
      </c>
      <c r="U128" s="16">
        <v>0.25</v>
      </c>
      <c r="V128" s="16">
        <v>619.75</v>
      </c>
      <c r="W128" s="16">
        <v>10</v>
      </c>
      <c r="X128" s="16">
        <v>30</v>
      </c>
      <c r="Y128" s="16">
        <v>854.25</v>
      </c>
      <c r="Z128" s="16">
        <v>67.5</v>
      </c>
      <c r="AA128" s="16">
        <v>112.5</v>
      </c>
      <c r="AB128" s="16">
        <v>0.75</v>
      </c>
      <c r="AC128" s="16">
        <v>12.5</v>
      </c>
      <c r="AD128" s="13">
        <v>0</v>
      </c>
      <c r="AE128" s="16">
        <v>35000</v>
      </c>
      <c r="AF128" s="13">
        <v>0</v>
      </c>
      <c r="AG128" s="16">
        <v>1450</v>
      </c>
      <c r="AH128" s="16">
        <v>1.25</v>
      </c>
      <c r="AI128" s="24">
        <v>14</v>
      </c>
      <c r="AJ128" s="24">
        <v>12.5</v>
      </c>
      <c r="AK128" s="16">
        <v>5.75</v>
      </c>
      <c r="AL128" s="16">
        <v>44.25</v>
      </c>
      <c r="AM128" s="16">
        <v>11.75</v>
      </c>
      <c r="AN128" s="16">
        <v>3</v>
      </c>
      <c r="AO128" s="16">
        <v>3.25</v>
      </c>
      <c r="AP128" s="13">
        <v>0.125</v>
      </c>
    </row>
    <row r="129" spans="1:42" ht="14.3" customHeight="1">
      <c r="A129" s="9" t="s">
        <v>375</v>
      </c>
      <c r="B129" s="16">
        <v>18.5</v>
      </c>
      <c r="C129" s="10">
        <v>0.05</v>
      </c>
      <c r="D129" s="10">
        <v>0.2</v>
      </c>
      <c r="E129" s="23">
        <f t="shared" si="13"/>
        <v>0.25</v>
      </c>
      <c r="F129" s="13">
        <v>3</v>
      </c>
      <c r="G129" s="13">
        <v>0.5</v>
      </c>
      <c r="H129" s="13">
        <v>3</v>
      </c>
      <c r="I129" s="16">
        <v>2.5</v>
      </c>
      <c r="J129" s="16">
        <v>130</v>
      </c>
      <c r="K129" s="16">
        <v>5</v>
      </c>
      <c r="L129" s="16">
        <v>7</v>
      </c>
      <c r="M129" s="16">
        <v>15</v>
      </c>
      <c r="N129" s="16">
        <v>10</v>
      </c>
      <c r="O129" s="16">
        <v>9</v>
      </c>
      <c r="P129" s="10">
        <v>0.27500000000000002</v>
      </c>
      <c r="Q129" s="10">
        <v>0.13</v>
      </c>
      <c r="R129" s="16">
        <v>40</v>
      </c>
      <c r="S129" s="16">
        <v>50</v>
      </c>
      <c r="T129" s="16">
        <v>10</v>
      </c>
      <c r="U129" s="16">
        <v>0.5</v>
      </c>
      <c r="V129" s="16">
        <v>1239.5</v>
      </c>
      <c r="W129" s="16">
        <v>20</v>
      </c>
      <c r="X129" s="16">
        <v>60</v>
      </c>
      <c r="Y129" s="16">
        <v>1708.5</v>
      </c>
      <c r="Z129" s="16">
        <v>135</v>
      </c>
      <c r="AA129" s="16">
        <v>225</v>
      </c>
      <c r="AB129" s="16">
        <v>1.5</v>
      </c>
      <c r="AC129" s="16">
        <v>25</v>
      </c>
      <c r="AD129" s="13">
        <v>0</v>
      </c>
      <c r="AE129" s="16">
        <v>70000</v>
      </c>
      <c r="AF129" s="13">
        <v>0</v>
      </c>
      <c r="AG129" s="16">
        <v>2900</v>
      </c>
      <c r="AH129" s="16">
        <v>2.5</v>
      </c>
      <c r="AI129" s="24">
        <v>28</v>
      </c>
      <c r="AJ129" s="24">
        <v>24.5</v>
      </c>
      <c r="AK129" s="16">
        <v>11.5</v>
      </c>
      <c r="AL129" s="16">
        <v>88.5</v>
      </c>
      <c r="AM129" s="16">
        <v>23.5</v>
      </c>
      <c r="AN129" s="16">
        <v>6</v>
      </c>
      <c r="AO129" s="16">
        <v>6.5</v>
      </c>
      <c r="AP129" s="13">
        <v>0.25</v>
      </c>
    </row>
    <row r="130" spans="1:42" ht="14.3" customHeight="1">
      <c r="A130" s="9" t="s">
        <v>371</v>
      </c>
      <c r="B130" s="16">
        <v>37</v>
      </c>
      <c r="C130" s="10">
        <v>0.1</v>
      </c>
      <c r="D130" s="10">
        <v>0.4</v>
      </c>
      <c r="E130" s="23">
        <f t="shared" si="13"/>
        <v>0.5</v>
      </c>
      <c r="F130" s="13">
        <v>6</v>
      </c>
      <c r="G130" s="13">
        <v>1</v>
      </c>
      <c r="H130" s="13">
        <v>6</v>
      </c>
      <c r="I130" s="16">
        <v>5</v>
      </c>
      <c r="J130" s="16">
        <v>260</v>
      </c>
      <c r="K130" s="16">
        <v>10</v>
      </c>
      <c r="L130" s="16">
        <v>14</v>
      </c>
      <c r="M130" s="16">
        <v>30</v>
      </c>
      <c r="N130" s="16">
        <v>20</v>
      </c>
      <c r="O130" s="16">
        <v>18</v>
      </c>
      <c r="P130" s="10">
        <v>0.55000000000000004</v>
      </c>
      <c r="Q130" s="10">
        <v>0.26</v>
      </c>
      <c r="R130" s="16">
        <v>80</v>
      </c>
      <c r="S130" s="16">
        <v>100</v>
      </c>
      <c r="T130" s="16">
        <v>20</v>
      </c>
      <c r="U130" s="16">
        <v>1</v>
      </c>
      <c r="V130" s="16">
        <v>2479</v>
      </c>
      <c r="W130" s="16">
        <v>40</v>
      </c>
      <c r="X130" s="16">
        <v>120</v>
      </c>
      <c r="Y130" s="16">
        <v>3417</v>
      </c>
      <c r="Z130" s="16">
        <v>270</v>
      </c>
      <c r="AA130" s="16">
        <v>450</v>
      </c>
      <c r="AB130" s="16">
        <v>3</v>
      </c>
      <c r="AC130" s="16">
        <v>50</v>
      </c>
      <c r="AD130" s="13">
        <v>0</v>
      </c>
      <c r="AE130" s="16">
        <v>140000</v>
      </c>
      <c r="AF130" s="13">
        <v>0</v>
      </c>
      <c r="AG130" s="16">
        <v>5800</v>
      </c>
      <c r="AH130" s="16">
        <v>5</v>
      </c>
      <c r="AI130" s="24">
        <v>56</v>
      </c>
      <c r="AJ130" s="24">
        <v>49</v>
      </c>
      <c r="AK130" s="16">
        <v>23</v>
      </c>
      <c r="AL130" s="16">
        <v>177</v>
      </c>
      <c r="AM130" s="16">
        <v>47</v>
      </c>
      <c r="AN130" s="16">
        <v>12</v>
      </c>
      <c r="AO130" s="16">
        <v>13</v>
      </c>
      <c r="AP130" s="13">
        <v>0.5</v>
      </c>
    </row>
    <row r="131" spans="1:42" ht="14.3" customHeight="1">
      <c r="A131" s="9" t="s">
        <v>378</v>
      </c>
      <c r="B131" s="16">
        <v>7.5</v>
      </c>
      <c r="C131" s="10">
        <v>2.5000000000000001E-2</v>
      </c>
      <c r="D131" s="10">
        <v>0.05</v>
      </c>
      <c r="E131" s="23">
        <f t="shared" si="13"/>
        <v>7.5000000000000011E-2</v>
      </c>
      <c r="F131" s="13">
        <v>1.25</v>
      </c>
      <c r="G131" s="13">
        <v>0.25</v>
      </c>
      <c r="H131" s="13">
        <v>1</v>
      </c>
      <c r="I131" s="16">
        <v>1</v>
      </c>
      <c r="J131" s="16">
        <v>55</v>
      </c>
      <c r="K131" s="16">
        <v>2</v>
      </c>
      <c r="L131" s="16">
        <v>4</v>
      </c>
      <c r="M131" s="16">
        <v>6.5</v>
      </c>
      <c r="N131" s="16">
        <v>4.75</v>
      </c>
      <c r="O131" s="16">
        <v>3.75</v>
      </c>
      <c r="P131" s="10">
        <v>0.1</v>
      </c>
      <c r="Q131" s="10">
        <v>2.5000000000000001E-2</v>
      </c>
      <c r="R131" s="16">
        <v>5</v>
      </c>
      <c r="S131" s="16">
        <v>25</v>
      </c>
      <c r="T131" s="16">
        <v>5</v>
      </c>
      <c r="U131" s="16">
        <v>0.5</v>
      </c>
      <c r="V131" s="16">
        <v>34</v>
      </c>
      <c r="W131" s="16">
        <v>2.5</v>
      </c>
      <c r="X131" s="16">
        <v>5</v>
      </c>
      <c r="Y131" s="16">
        <v>400</v>
      </c>
      <c r="Z131" s="16">
        <v>20</v>
      </c>
      <c r="AA131" s="16">
        <v>82.5</v>
      </c>
      <c r="AB131" s="16">
        <v>0.75</v>
      </c>
      <c r="AC131" s="16">
        <v>4.5</v>
      </c>
      <c r="AD131" s="13">
        <v>0</v>
      </c>
      <c r="AE131" s="16">
        <v>32500</v>
      </c>
      <c r="AF131" s="13">
        <v>0</v>
      </c>
      <c r="AG131" s="16">
        <v>1259.5</v>
      </c>
      <c r="AH131" s="16">
        <v>1.25</v>
      </c>
      <c r="AI131" s="24">
        <v>13</v>
      </c>
      <c r="AJ131" s="24">
        <v>11.5</v>
      </c>
      <c r="AK131" s="16">
        <v>5.5</v>
      </c>
      <c r="AL131" s="16">
        <v>40.75</v>
      </c>
      <c r="AM131" s="16">
        <v>10.75</v>
      </c>
      <c r="AN131" s="16">
        <v>2.75</v>
      </c>
      <c r="AO131" s="16">
        <v>3</v>
      </c>
      <c r="AP131" s="13">
        <v>0.1</v>
      </c>
    </row>
    <row r="132" spans="1:42" ht="14.3" customHeight="1">
      <c r="A132" s="9" t="s">
        <v>377</v>
      </c>
      <c r="B132" s="16">
        <v>15</v>
      </c>
      <c r="C132" s="10">
        <v>0.05</v>
      </c>
      <c r="D132" s="10">
        <v>0.1</v>
      </c>
      <c r="E132" s="23">
        <f t="shared" si="13"/>
        <v>0.15000000000000002</v>
      </c>
      <c r="F132" s="13">
        <v>2.5</v>
      </c>
      <c r="G132" s="13">
        <v>0.5</v>
      </c>
      <c r="H132" s="13">
        <v>2</v>
      </c>
      <c r="I132" s="16">
        <v>2</v>
      </c>
      <c r="J132" s="16">
        <v>110</v>
      </c>
      <c r="K132" s="16">
        <v>4</v>
      </c>
      <c r="L132" s="16">
        <v>8</v>
      </c>
      <c r="M132" s="16">
        <v>13</v>
      </c>
      <c r="N132" s="16">
        <v>9.5</v>
      </c>
      <c r="O132" s="16">
        <v>7.5</v>
      </c>
      <c r="P132" s="10">
        <v>0.2</v>
      </c>
      <c r="Q132" s="10">
        <v>0.05</v>
      </c>
      <c r="R132" s="16">
        <v>10</v>
      </c>
      <c r="S132" s="16">
        <v>50</v>
      </c>
      <c r="T132" s="16">
        <v>10</v>
      </c>
      <c r="U132" s="16">
        <v>1</v>
      </c>
      <c r="V132" s="16">
        <v>68</v>
      </c>
      <c r="W132" s="16">
        <v>5</v>
      </c>
      <c r="X132" s="16">
        <v>10</v>
      </c>
      <c r="Y132" s="16">
        <v>800</v>
      </c>
      <c r="Z132" s="16">
        <v>40</v>
      </c>
      <c r="AA132" s="16">
        <v>165</v>
      </c>
      <c r="AB132" s="16">
        <v>1.5</v>
      </c>
      <c r="AC132" s="16">
        <v>9</v>
      </c>
      <c r="AD132" s="13">
        <v>0</v>
      </c>
      <c r="AE132" s="16">
        <v>65000</v>
      </c>
      <c r="AF132" s="13">
        <v>0</v>
      </c>
      <c r="AG132" s="16">
        <v>2519</v>
      </c>
      <c r="AH132" s="16">
        <v>2.5</v>
      </c>
      <c r="AI132" s="24">
        <v>26</v>
      </c>
      <c r="AJ132" s="24">
        <v>23</v>
      </c>
      <c r="AK132" s="16">
        <v>11</v>
      </c>
      <c r="AL132" s="16">
        <v>81.5</v>
      </c>
      <c r="AM132" s="16">
        <v>21.5</v>
      </c>
      <c r="AN132" s="16">
        <v>5.5</v>
      </c>
      <c r="AO132" s="16">
        <v>6</v>
      </c>
      <c r="AP132" s="13">
        <v>0.2</v>
      </c>
    </row>
    <row r="133" spans="1:42" ht="14.3" customHeight="1">
      <c r="A133" s="9" t="s">
        <v>372</v>
      </c>
      <c r="B133" s="16">
        <v>30</v>
      </c>
      <c r="C133" s="10">
        <v>0.1</v>
      </c>
      <c r="D133" s="10">
        <v>0.2</v>
      </c>
      <c r="E133" s="23">
        <f t="shared" si="13"/>
        <v>0.30000000000000004</v>
      </c>
      <c r="F133" s="13">
        <v>5</v>
      </c>
      <c r="G133" s="13">
        <v>1</v>
      </c>
      <c r="H133" s="13">
        <v>4</v>
      </c>
      <c r="I133" s="16">
        <v>4</v>
      </c>
      <c r="J133" s="16">
        <v>220</v>
      </c>
      <c r="K133" s="16">
        <v>8</v>
      </c>
      <c r="L133" s="16">
        <v>16</v>
      </c>
      <c r="M133" s="16">
        <v>26</v>
      </c>
      <c r="N133" s="16">
        <v>19</v>
      </c>
      <c r="O133" s="16">
        <v>15</v>
      </c>
      <c r="P133" s="10">
        <v>0.4</v>
      </c>
      <c r="Q133" s="10">
        <v>0.1</v>
      </c>
      <c r="R133" s="16">
        <v>20</v>
      </c>
      <c r="S133" s="16">
        <v>100</v>
      </c>
      <c r="T133" s="16">
        <v>20</v>
      </c>
      <c r="U133" s="16">
        <v>2</v>
      </c>
      <c r="V133" s="16">
        <v>136</v>
      </c>
      <c r="W133" s="16">
        <v>10</v>
      </c>
      <c r="X133" s="16">
        <v>20</v>
      </c>
      <c r="Y133" s="16">
        <v>1600</v>
      </c>
      <c r="Z133" s="16">
        <v>80</v>
      </c>
      <c r="AA133" s="16">
        <v>330</v>
      </c>
      <c r="AB133" s="16">
        <v>3</v>
      </c>
      <c r="AC133" s="16">
        <v>18</v>
      </c>
      <c r="AD133" s="13">
        <v>0</v>
      </c>
      <c r="AE133" s="16">
        <v>130000</v>
      </c>
      <c r="AF133" s="13">
        <v>0</v>
      </c>
      <c r="AG133" s="16">
        <v>5038</v>
      </c>
      <c r="AH133" s="16">
        <v>5</v>
      </c>
      <c r="AI133" s="24">
        <v>52</v>
      </c>
      <c r="AJ133" s="24">
        <v>46</v>
      </c>
      <c r="AK133" s="16">
        <v>22</v>
      </c>
      <c r="AL133" s="16">
        <v>163</v>
      </c>
      <c r="AM133" s="16">
        <v>43</v>
      </c>
      <c r="AN133" s="16">
        <v>11</v>
      </c>
      <c r="AO133" s="16">
        <v>12</v>
      </c>
      <c r="AP133" s="13">
        <v>0.4</v>
      </c>
    </row>
    <row r="134" spans="1:42" ht="14.3" customHeight="1">
      <c r="A134" s="9" t="s">
        <v>379</v>
      </c>
      <c r="B134" s="16">
        <v>5</v>
      </c>
      <c r="C134" s="10">
        <v>2.5000000000000001E-2</v>
      </c>
      <c r="D134" s="10">
        <v>0.05</v>
      </c>
      <c r="E134" s="23">
        <f t="shared" si="13"/>
        <v>7.5000000000000011E-2</v>
      </c>
      <c r="F134" s="13">
        <v>0.75</v>
      </c>
      <c r="G134" s="13">
        <v>0.25</v>
      </c>
      <c r="H134" s="13">
        <v>1</v>
      </c>
      <c r="I134" s="16">
        <v>0.75</v>
      </c>
      <c r="J134" s="16">
        <v>44.25</v>
      </c>
      <c r="K134" s="16">
        <v>2.75</v>
      </c>
      <c r="L134" s="16">
        <v>3</v>
      </c>
      <c r="M134" s="16">
        <v>7.25</v>
      </c>
      <c r="N134" s="16">
        <v>5.25</v>
      </c>
      <c r="O134" s="16">
        <v>4.75</v>
      </c>
      <c r="P134" s="10">
        <v>0.1875</v>
      </c>
      <c r="Q134" s="10">
        <v>4.4999999999999998E-2</v>
      </c>
      <c r="R134" s="16">
        <v>17.75</v>
      </c>
      <c r="S134" s="16">
        <v>25</v>
      </c>
      <c r="T134" s="16">
        <v>5</v>
      </c>
      <c r="U134" s="16">
        <v>0.5</v>
      </c>
      <c r="V134" s="16">
        <v>176.125</v>
      </c>
      <c r="W134" s="16">
        <v>13</v>
      </c>
      <c r="X134" s="16">
        <v>10.75</v>
      </c>
      <c r="Y134" s="16">
        <v>215</v>
      </c>
      <c r="Z134" s="16">
        <v>57.5</v>
      </c>
      <c r="AA134" s="16">
        <v>67.5</v>
      </c>
      <c r="AB134" s="16">
        <v>0.75</v>
      </c>
      <c r="AC134" s="16">
        <v>4.5</v>
      </c>
      <c r="AD134" s="13">
        <v>0</v>
      </c>
      <c r="AE134" s="16">
        <v>34750</v>
      </c>
      <c r="AF134" s="13">
        <v>0</v>
      </c>
      <c r="AG134" s="16">
        <v>1248</v>
      </c>
      <c r="AH134" s="16">
        <v>3.5</v>
      </c>
      <c r="AI134" s="24">
        <v>12.5</v>
      </c>
      <c r="AJ134" s="24">
        <v>11</v>
      </c>
      <c r="AK134" s="16">
        <v>5.25</v>
      </c>
      <c r="AL134" s="16">
        <v>39.75</v>
      </c>
      <c r="AM134" s="16">
        <v>10.5</v>
      </c>
      <c r="AN134" s="16">
        <v>2.75</v>
      </c>
      <c r="AO134" s="16">
        <v>3</v>
      </c>
      <c r="AP134" s="13">
        <v>0.05</v>
      </c>
    </row>
    <row r="135" spans="1:42" ht="14.3" customHeight="1">
      <c r="A135" s="9" t="s">
        <v>380</v>
      </c>
      <c r="B135" s="16">
        <v>10</v>
      </c>
      <c r="C135" s="10">
        <v>0.05</v>
      </c>
      <c r="D135" s="10">
        <v>0.1</v>
      </c>
      <c r="E135" s="23">
        <f t="shared" si="13"/>
        <v>0.15000000000000002</v>
      </c>
      <c r="F135" s="13">
        <v>1.5</v>
      </c>
      <c r="G135" s="13">
        <v>0.5</v>
      </c>
      <c r="H135" s="13">
        <v>2</v>
      </c>
      <c r="I135" s="16">
        <v>1.5</v>
      </c>
      <c r="J135" s="16">
        <v>88.5</v>
      </c>
      <c r="K135" s="16">
        <v>5.5</v>
      </c>
      <c r="L135" s="16">
        <v>6</v>
      </c>
      <c r="M135" s="16">
        <v>14.5</v>
      </c>
      <c r="N135" s="16">
        <v>10.5</v>
      </c>
      <c r="O135" s="16">
        <v>9.5</v>
      </c>
      <c r="P135" s="10">
        <v>0.375</v>
      </c>
      <c r="Q135" s="10">
        <v>0.09</v>
      </c>
      <c r="R135" s="16">
        <v>35.5</v>
      </c>
      <c r="S135" s="16">
        <v>50</v>
      </c>
      <c r="T135" s="16">
        <v>10</v>
      </c>
      <c r="U135" s="16">
        <v>1</v>
      </c>
      <c r="V135" s="16">
        <v>357.5</v>
      </c>
      <c r="W135" s="16">
        <v>26</v>
      </c>
      <c r="X135" s="16">
        <v>21.5</v>
      </c>
      <c r="Y135" s="16">
        <v>430</v>
      </c>
      <c r="Z135" s="16">
        <v>115</v>
      </c>
      <c r="AA135" s="16">
        <v>135</v>
      </c>
      <c r="AB135" s="16">
        <v>1.5</v>
      </c>
      <c r="AC135" s="16">
        <v>9</v>
      </c>
      <c r="AD135" s="13">
        <v>0</v>
      </c>
      <c r="AE135" s="16">
        <v>69500</v>
      </c>
      <c r="AF135" s="13">
        <v>0</v>
      </c>
      <c r="AG135" s="16">
        <v>2496</v>
      </c>
      <c r="AH135" s="16">
        <v>7</v>
      </c>
      <c r="AI135" s="24">
        <v>25</v>
      </c>
      <c r="AJ135" s="24">
        <v>22</v>
      </c>
      <c r="AK135" s="16">
        <v>10.5</v>
      </c>
      <c r="AL135" s="16">
        <v>79.5</v>
      </c>
      <c r="AM135" s="16">
        <v>21</v>
      </c>
      <c r="AN135" s="16">
        <v>5.5</v>
      </c>
      <c r="AO135" s="16">
        <v>6</v>
      </c>
      <c r="AP135" s="13">
        <v>0.1</v>
      </c>
    </row>
    <row r="136" spans="1:42" ht="14.3" customHeight="1">
      <c r="A136" s="9" t="s">
        <v>373</v>
      </c>
      <c r="B136" s="16">
        <v>20</v>
      </c>
      <c r="C136" s="10">
        <v>0.1</v>
      </c>
      <c r="D136" s="10">
        <v>0.2</v>
      </c>
      <c r="E136" s="23">
        <f t="shared" si="13"/>
        <v>0.30000000000000004</v>
      </c>
      <c r="F136" s="13">
        <v>3</v>
      </c>
      <c r="G136" s="13">
        <v>1</v>
      </c>
      <c r="H136" s="13">
        <v>4</v>
      </c>
      <c r="I136" s="16">
        <v>3</v>
      </c>
      <c r="J136" s="16">
        <v>177</v>
      </c>
      <c r="K136" s="16">
        <v>11</v>
      </c>
      <c r="L136" s="16">
        <v>12</v>
      </c>
      <c r="M136" s="16">
        <v>29</v>
      </c>
      <c r="N136" s="16">
        <v>21</v>
      </c>
      <c r="O136" s="16">
        <v>19</v>
      </c>
      <c r="P136" s="10">
        <v>0.75</v>
      </c>
      <c r="Q136" s="10">
        <v>0.18</v>
      </c>
      <c r="R136" s="16">
        <v>71</v>
      </c>
      <c r="S136" s="16">
        <v>100</v>
      </c>
      <c r="T136" s="16">
        <v>20</v>
      </c>
      <c r="U136" s="16">
        <v>2</v>
      </c>
      <c r="V136" s="16">
        <v>715</v>
      </c>
      <c r="W136" s="16">
        <v>52</v>
      </c>
      <c r="X136" s="16">
        <v>43</v>
      </c>
      <c r="Y136" s="16">
        <v>860</v>
      </c>
      <c r="Z136" s="16">
        <v>230</v>
      </c>
      <c r="AA136" s="16">
        <v>270</v>
      </c>
      <c r="AB136" s="16">
        <v>3</v>
      </c>
      <c r="AC136" s="16">
        <v>18</v>
      </c>
      <c r="AD136" s="13">
        <v>0</v>
      </c>
      <c r="AE136" s="16">
        <v>139000</v>
      </c>
      <c r="AF136" s="13">
        <v>0</v>
      </c>
      <c r="AG136" s="16">
        <v>4992</v>
      </c>
      <c r="AH136" s="16">
        <v>14</v>
      </c>
      <c r="AI136" s="24">
        <v>50</v>
      </c>
      <c r="AJ136" s="24">
        <v>44</v>
      </c>
      <c r="AK136" s="16">
        <v>21</v>
      </c>
      <c r="AL136" s="16">
        <v>159</v>
      </c>
      <c r="AM136" s="16">
        <v>42</v>
      </c>
      <c r="AN136" s="16">
        <v>11</v>
      </c>
      <c r="AO136" s="16">
        <v>12</v>
      </c>
      <c r="AP136" s="13">
        <v>0.2</v>
      </c>
    </row>
    <row r="137" spans="1:42" ht="14.3" customHeight="1">
      <c r="A137" s="9" t="s">
        <v>163</v>
      </c>
      <c r="B137" s="20">
        <v>436</v>
      </c>
      <c r="C137" s="19">
        <v>5.8</v>
      </c>
      <c r="D137" s="19">
        <v>8.6999999999999993</v>
      </c>
      <c r="E137" s="23">
        <f t="shared" si="13"/>
        <v>14.5</v>
      </c>
      <c r="F137" s="23">
        <v>56</v>
      </c>
      <c r="G137" s="23">
        <v>5.6</v>
      </c>
      <c r="H137" s="23">
        <v>5.3</v>
      </c>
      <c r="I137" s="20">
        <v>1196</v>
      </c>
      <c r="J137" s="20">
        <v>915</v>
      </c>
      <c r="K137" s="20">
        <v>29</v>
      </c>
      <c r="L137" s="20">
        <v>49</v>
      </c>
      <c r="M137" s="20">
        <v>189</v>
      </c>
      <c r="N137" s="20">
        <v>96</v>
      </c>
      <c r="O137" s="20">
        <v>462</v>
      </c>
      <c r="P137" s="19">
        <v>1.5</v>
      </c>
      <c r="Q137" s="19">
        <v>0.9</v>
      </c>
      <c r="R137" s="20">
        <v>300</v>
      </c>
      <c r="S137" s="20">
        <v>300</v>
      </c>
      <c r="T137" s="20">
        <v>30</v>
      </c>
      <c r="U137" s="20">
        <v>9</v>
      </c>
      <c r="V137" s="20">
        <v>45</v>
      </c>
      <c r="W137" s="20">
        <v>180</v>
      </c>
      <c r="X137" s="20">
        <v>30</v>
      </c>
      <c r="Y137" s="20">
        <v>4469</v>
      </c>
      <c r="Z137" s="20">
        <v>558</v>
      </c>
      <c r="AA137" s="20">
        <v>375</v>
      </c>
      <c r="AB137" s="20">
        <v>2</v>
      </c>
      <c r="AC137" s="20">
        <v>38</v>
      </c>
      <c r="AD137" s="23">
        <v>0</v>
      </c>
      <c r="AE137" s="20">
        <v>25500</v>
      </c>
      <c r="AF137" s="23">
        <v>0</v>
      </c>
      <c r="AG137" s="20">
        <v>2020</v>
      </c>
      <c r="AH137" s="20">
        <v>32</v>
      </c>
      <c r="AI137" s="24">
        <v>164</v>
      </c>
      <c r="AJ137" s="24">
        <v>146</v>
      </c>
      <c r="AK137" s="16">
        <v>35</v>
      </c>
      <c r="AL137" s="16">
        <v>569</v>
      </c>
      <c r="AM137" s="16">
        <v>116</v>
      </c>
      <c r="AN137" s="16">
        <v>53</v>
      </c>
      <c r="AO137" s="16">
        <v>48</v>
      </c>
      <c r="AP137" s="13">
        <v>1.9</v>
      </c>
    </row>
    <row r="138" spans="1:42" ht="14.3" customHeight="1">
      <c r="A138" s="9" t="s">
        <v>388</v>
      </c>
      <c r="B138" s="18">
        <v>121</v>
      </c>
      <c r="C138" s="11">
        <v>3.75</v>
      </c>
      <c r="D138" s="11">
        <v>1.625</v>
      </c>
      <c r="E138" s="22">
        <f t="shared" si="13"/>
        <v>5.375</v>
      </c>
      <c r="F138" s="22">
        <v>4.625</v>
      </c>
      <c r="G138" s="22">
        <v>12.875</v>
      </c>
      <c r="H138" s="23">
        <v>0</v>
      </c>
      <c r="I138" s="20">
        <v>50</v>
      </c>
      <c r="J138" s="20">
        <v>150</v>
      </c>
      <c r="K138" s="20">
        <v>150</v>
      </c>
      <c r="L138" s="20">
        <v>14</v>
      </c>
      <c r="M138" s="20">
        <v>225</v>
      </c>
      <c r="N138" s="20">
        <v>150</v>
      </c>
      <c r="O138" s="20">
        <v>128</v>
      </c>
      <c r="P138" s="19">
        <v>0.125</v>
      </c>
      <c r="Q138" s="19">
        <v>0.625</v>
      </c>
      <c r="R138" s="20">
        <v>20</v>
      </c>
      <c r="S138" s="20">
        <v>9</v>
      </c>
      <c r="T138" s="20">
        <v>20</v>
      </c>
      <c r="U138" s="20">
        <v>13</v>
      </c>
      <c r="V138" s="20">
        <v>174</v>
      </c>
      <c r="W138" s="20">
        <v>38</v>
      </c>
      <c r="X138" s="20">
        <v>363</v>
      </c>
      <c r="Y138" s="20">
        <v>3166</v>
      </c>
      <c r="Z138" s="20">
        <v>850</v>
      </c>
      <c r="AA138" s="20">
        <v>75</v>
      </c>
      <c r="AB138" s="20">
        <v>8</v>
      </c>
      <c r="AC138" s="20">
        <v>38</v>
      </c>
      <c r="AD138" s="23">
        <v>1</v>
      </c>
      <c r="AE138" s="20">
        <v>750</v>
      </c>
      <c r="AF138" s="23">
        <v>0</v>
      </c>
      <c r="AG138" s="20">
        <v>300</v>
      </c>
      <c r="AH138" s="20">
        <v>29</v>
      </c>
      <c r="AI138" s="24">
        <v>1013</v>
      </c>
      <c r="AJ138" s="24">
        <v>445</v>
      </c>
      <c r="AK138" s="16">
        <v>68</v>
      </c>
      <c r="AL138" s="16">
        <v>2821</v>
      </c>
      <c r="AM138" s="16">
        <v>216</v>
      </c>
      <c r="AN138" s="16">
        <v>310</v>
      </c>
      <c r="AO138" s="16">
        <v>175</v>
      </c>
      <c r="AP138" s="13">
        <v>0.4</v>
      </c>
    </row>
    <row r="139" spans="1:42" ht="14.3" customHeight="1">
      <c r="A139" s="9" t="s">
        <v>308</v>
      </c>
      <c r="B139" s="18">
        <v>53</v>
      </c>
      <c r="C139" s="11">
        <v>0.1</v>
      </c>
      <c r="D139" s="11">
        <v>0.2</v>
      </c>
      <c r="E139" s="22">
        <f t="shared" si="13"/>
        <v>0.30000000000000004</v>
      </c>
      <c r="F139" s="22">
        <v>13</v>
      </c>
      <c r="G139" s="22">
        <v>0.1</v>
      </c>
      <c r="H139" s="23">
        <v>0</v>
      </c>
      <c r="I139" s="20">
        <v>0</v>
      </c>
      <c r="J139" s="20">
        <v>28</v>
      </c>
      <c r="K139" s="20">
        <v>2</v>
      </c>
      <c r="L139" s="20">
        <v>2</v>
      </c>
      <c r="M139" s="20">
        <v>3</v>
      </c>
      <c r="N139" s="20">
        <v>1</v>
      </c>
      <c r="O139" s="20">
        <v>0</v>
      </c>
      <c r="P139" s="19">
        <v>5.7000000000000002E-2</v>
      </c>
      <c r="Q139" s="19">
        <v>5.0999999999999997E-2</v>
      </c>
      <c r="R139" s="20">
        <v>20</v>
      </c>
      <c r="S139" s="20">
        <v>11</v>
      </c>
      <c r="T139" s="20">
        <v>3</v>
      </c>
      <c r="U139" s="20">
        <v>0</v>
      </c>
      <c r="V139" s="20">
        <v>5</v>
      </c>
      <c r="W139" s="20">
        <v>7</v>
      </c>
      <c r="X139" s="20">
        <v>7</v>
      </c>
      <c r="Y139" s="20">
        <v>88</v>
      </c>
      <c r="Z139" s="20">
        <v>14</v>
      </c>
      <c r="AA139" s="20">
        <v>3</v>
      </c>
      <c r="AB139" s="20">
        <v>0</v>
      </c>
      <c r="AC139" s="20">
        <v>3</v>
      </c>
      <c r="AD139" s="23">
        <v>0</v>
      </c>
      <c r="AE139" s="20">
        <v>1100</v>
      </c>
      <c r="AF139" s="23">
        <v>0</v>
      </c>
      <c r="AG139" s="20">
        <v>190</v>
      </c>
      <c r="AH139" s="20">
        <v>0</v>
      </c>
      <c r="AI139" s="24">
        <v>4</v>
      </c>
      <c r="AJ139" s="24">
        <v>2</v>
      </c>
      <c r="AK139" s="16">
        <v>1</v>
      </c>
      <c r="AL139" s="16">
        <v>8</v>
      </c>
      <c r="AM139" s="16">
        <v>3</v>
      </c>
      <c r="AN139" s="16">
        <v>2</v>
      </c>
      <c r="AO139" s="16">
        <v>0</v>
      </c>
      <c r="AP139" s="13">
        <v>0.2</v>
      </c>
    </row>
    <row r="140" spans="1:42" ht="14.3" customHeight="1">
      <c r="A140" s="9" t="s">
        <v>323</v>
      </c>
      <c r="B140" s="18">
        <v>70</v>
      </c>
      <c r="C140" s="11">
        <v>0.1</v>
      </c>
      <c r="D140" s="11">
        <v>0.2</v>
      </c>
      <c r="E140" s="22">
        <f t="shared" si="13"/>
        <v>0.30000000000000004</v>
      </c>
      <c r="F140" s="22">
        <v>17</v>
      </c>
      <c r="G140" s="22">
        <v>0.1</v>
      </c>
      <c r="H140" s="23">
        <v>0</v>
      </c>
      <c r="I140" s="20">
        <v>0</v>
      </c>
      <c r="J140" s="20">
        <v>28</v>
      </c>
      <c r="K140" s="20">
        <v>2</v>
      </c>
      <c r="L140" s="20">
        <v>2</v>
      </c>
      <c r="M140" s="20">
        <v>3</v>
      </c>
      <c r="N140" s="20">
        <v>1</v>
      </c>
      <c r="O140" s="20">
        <v>0</v>
      </c>
      <c r="P140" s="19">
        <v>5.7000000000000002E-2</v>
      </c>
      <c r="Q140" s="19">
        <v>5.0999999999999997E-2</v>
      </c>
      <c r="R140" s="20">
        <v>20</v>
      </c>
      <c r="S140" s="20">
        <v>11</v>
      </c>
      <c r="T140" s="20">
        <v>3</v>
      </c>
      <c r="U140" s="20">
        <v>0</v>
      </c>
      <c r="V140" s="20">
        <v>5</v>
      </c>
      <c r="W140" s="20">
        <v>7</v>
      </c>
      <c r="X140" s="20">
        <v>7</v>
      </c>
      <c r="Y140" s="20">
        <v>88</v>
      </c>
      <c r="Z140" s="20">
        <v>14</v>
      </c>
      <c r="AA140" s="20">
        <v>3</v>
      </c>
      <c r="AB140" s="20">
        <v>0</v>
      </c>
      <c r="AC140" s="20">
        <v>3</v>
      </c>
      <c r="AD140" s="23">
        <v>0</v>
      </c>
      <c r="AE140" s="20">
        <v>1100</v>
      </c>
      <c r="AF140" s="23">
        <v>0</v>
      </c>
      <c r="AG140" s="20">
        <v>190</v>
      </c>
      <c r="AH140" s="20">
        <v>0</v>
      </c>
      <c r="AI140" s="24">
        <v>4</v>
      </c>
      <c r="AJ140" s="24">
        <v>2</v>
      </c>
      <c r="AK140" s="16">
        <v>1</v>
      </c>
      <c r="AL140" s="16">
        <v>8</v>
      </c>
      <c r="AM140" s="16">
        <v>3</v>
      </c>
      <c r="AN140" s="16">
        <v>2</v>
      </c>
      <c r="AO140" s="16">
        <v>0</v>
      </c>
      <c r="AP140" s="13">
        <v>0.2</v>
      </c>
    </row>
    <row r="141" spans="1:42" ht="14.3" customHeight="1">
      <c r="A141" s="9" t="s">
        <v>297</v>
      </c>
      <c r="B141" s="18">
        <v>109.5</v>
      </c>
      <c r="C141" s="11">
        <v>0.3</v>
      </c>
      <c r="D141" s="11">
        <v>1.6</v>
      </c>
      <c r="E141" s="22">
        <f t="shared" si="13"/>
        <v>1.9000000000000001</v>
      </c>
      <c r="F141" s="22">
        <v>17.5</v>
      </c>
      <c r="G141" s="22">
        <v>4.2</v>
      </c>
      <c r="H141" s="23">
        <v>2</v>
      </c>
      <c r="I141" s="20">
        <v>1</v>
      </c>
      <c r="J141" s="20">
        <v>174</v>
      </c>
      <c r="K141" s="20">
        <v>8</v>
      </c>
      <c r="L141" s="20">
        <v>61</v>
      </c>
      <c r="M141" s="20">
        <v>183</v>
      </c>
      <c r="N141" s="20">
        <v>20</v>
      </c>
      <c r="O141" s="20">
        <v>32</v>
      </c>
      <c r="P141" s="19">
        <v>0.90200000000000002</v>
      </c>
      <c r="Q141" s="19">
        <v>0.69399999999999995</v>
      </c>
      <c r="R141" s="20">
        <v>149</v>
      </c>
      <c r="S141" s="20">
        <v>473</v>
      </c>
      <c r="T141" s="20">
        <v>7</v>
      </c>
      <c r="U141" s="20">
        <v>0</v>
      </c>
      <c r="V141" s="20">
        <v>0</v>
      </c>
      <c r="W141" s="20">
        <v>142</v>
      </c>
      <c r="X141" s="20">
        <v>14</v>
      </c>
      <c r="Y141" s="20">
        <v>1128</v>
      </c>
      <c r="Z141" s="20">
        <v>324</v>
      </c>
      <c r="AA141" s="20">
        <v>43</v>
      </c>
      <c r="AB141" s="20">
        <v>0</v>
      </c>
      <c r="AC141" s="20">
        <v>15</v>
      </c>
      <c r="AD141" s="23">
        <v>0</v>
      </c>
      <c r="AE141" s="20">
        <v>1298</v>
      </c>
      <c r="AF141" s="23">
        <v>0</v>
      </c>
      <c r="AG141" s="20">
        <v>62</v>
      </c>
      <c r="AH141" s="20">
        <v>0</v>
      </c>
      <c r="AI141" s="25">
        <v>266</v>
      </c>
      <c r="AJ141" s="25">
        <v>341</v>
      </c>
      <c r="AK141" s="16">
        <v>60</v>
      </c>
      <c r="AL141" s="16">
        <v>633</v>
      </c>
      <c r="AM141" s="16">
        <v>244</v>
      </c>
      <c r="AN141" s="16">
        <v>58</v>
      </c>
      <c r="AO141" s="16">
        <v>51</v>
      </c>
      <c r="AP141" s="13">
        <v>1.6</v>
      </c>
    </row>
    <row r="142" spans="1:42" ht="14.3" customHeight="1">
      <c r="A142" s="9" t="s">
        <v>454</v>
      </c>
      <c r="B142" s="16">
        <v>7</v>
      </c>
      <c r="C142" s="10">
        <v>0</v>
      </c>
      <c r="D142" s="10">
        <v>0.1</v>
      </c>
      <c r="E142" s="23">
        <f t="shared" si="13"/>
        <v>0.1</v>
      </c>
      <c r="F142" s="13">
        <v>1</v>
      </c>
      <c r="G142" s="13">
        <v>0</v>
      </c>
      <c r="H142" s="13">
        <v>1</v>
      </c>
      <c r="I142" s="16">
        <v>8</v>
      </c>
      <c r="J142" s="16">
        <v>115</v>
      </c>
      <c r="K142" s="16">
        <v>15</v>
      </c>
      <c r="L142" s="16">
        <v>4</v>
      </c>
      <c r="M142" s="16">
        <v>12</v>
      </c>
      <c r="N142" s="16">
        <v>17</v>
      </c>
      <c r="O142" s="16">
        <v>20</v>
      </c>
      <c r="P142" s="10">
        <v>0.67500000000000004</v>
      </c>
      <c r="Q142" s="10">
        <v>7.1999999999999995E-2</v>
      </c>
      <c r="R142" s="16">
        <v>24</v>
      </c>
      <c r="S142" s="16">
        <v>56</v>
      </c>
      <c r="T142" s="16">
        <v>32</v>
      </c>
      <c r="U142" s="16">
        <v>4</v>
      </c>
      <c r="V142" s="16">
        <v>12</v>
      </c>
      <c r="W142" s="16">
        <v>15</v>
      </c>
      <c r="X142" s="16">
        <v>14</v>
      </c>
      <c r="Y142" s="16">
        <v>263</v>
      </c>
      <c r="Z142" s="16">
        <v>81</v>
      </c>
      <c r="AA142" s="16">
        <v>27</v>
      </c>
      <c r="AB142" s="16">
        <v>0</v>
      </c>
      <c r="AC142" s="16">
        <v>11</v>
      </c>
      <c r="AD142" s="13">
        <v>0</v>
      </c>
      <c r="AE142" s="16">
        <v>13050</v>
      </c>
      <c r="AF142" s="13">
        <v>0</v>
      </c>
      <c r="AG142" s="16">
        <v>10</v>
      </c>
      <c r="AH142" s="16">
        <v>23</v>
      </c>
      <c r="AI142" s="25">
        <v>26</v>
      </c>
      <c r="AJ142" s="25">
        <v>27</v>
      </c>
      <c r="AK142" s="16">
        <v>5</v>
      </c>
      <c r="AL142" s="16">
        <v>95</v>
      </c>
      <c r="AM142" s="16">
        <v>16</v>
      </c>
      <c r="AN142" s="16">
        <v>5</v>
      </c>
      <c r="AO142" s="16">
        <v>2</v>
      </c>
      <c r="AP142" s="13">
        <v>0.1</v>
      </c>
    </row>
    <row r="143" spans="1:42" ht="14.3" customHeight="1">
      <c r="A143" s="9" t="s">
        <v>107</v>
      </c>
      <c r="B143" s="16">
        <v>88</v>
      </c>
      <c r="C143" s="10">
        <v>0.8</v>
      </c>
      <c r="D143" s="10">
        <v>9.1</v>
      </c>
      <c r="E143" s="23">
        <f t="shared" si="13"/>
        <v>9.9</v>
      </c>
      <c r="F143" s="13">
        <v>0</v>
      </c>
      <c r="G143" s="13">
        <v>0</v>
      </c>
      <c r="H143" s="13">
        <v>0</v>
      </c>
      <c r="I143" s="16">
        <v>0</v>
      </c>
      <c r="J143" s="16">
        <v>0</v>
      </c>
      <c r="K143" s="16">
        <v>0</v>
      </c>
      <c r="L143" s="16">
        <v>0</v>
      </c>
      <c r="M143" s="16">
        <v>0</v>
      </c>
      <c r="N143" s="16">
        <v>0</v>
      </c>
      <c r="O143" s="16">
        <v>0</v>
      </c>
      <c r="P143" s="10">
        <v>0.01</v>
      </c>
      <c r="Q143" s="10">
        <v>0</v>
      </c>
      <c r="R143" s="16">
        <v>0</v>
      </c>
      <c r="S143" s="16">
        <v>0</v>
      </c>
      <c r="T143" s="16">
        <v>0</v>
      </c>
      <c r="U143" s="16">
        <v>0</v>
      </c>
      <c r="V143" s="16">
        <v>385</v>
      </c>
      <c r="W143" s="16">
        <v>0</v>
      </c>
      <c r="X143" s="16">
        <v>0</v>
      </c>
      <c r="Y143" s="16">
        <v>0</v>
      </c>
      <c r="Z143" s="16">
        <v>0</v>
      </c>
      <c r="AA143" s="16">
        <v>0</v>
      </c>
      <c r="AB143" s="16">
        <v>0</v>
      </c>
      <c r="AC143" s="16">
        <v>0</v>
      </c>
      <c r="AD143" s="13">
        <v>0</v>
      </c>
      <c r="AE143" s="16">
        <v>0</v>
      </c>
      <c r="AF143" s="13">
        <v>0</v>
      </c>
      <c r="AG143" s="16">
        <v>4101</v>
      </c>
      <c r="AH143" s="16">
        <v>15</v>
      </c>
      <c r="AI143" s="16">
        <v>0</v>
      </c>
      <c r="AJ143" s="16">
        <v>0</v>
      </c>
      <c r="AK143" s="16">
        <v>0</v>
      </c>
      <c r="AL143" s="16">
        <v>0</v>
      </c>
      <c r="AM143" s="16">
        <v>0</v>
      </c>
      <c r="AN143" s="16">
        <v>0</v>
      </c>
      <c r="AO143" s="16">
        <v>0</v>
      </c>
      <c r="AP143" s="13">
        <v>0</v>
      </c>
    </row>
    <row r="144" spans="1:42" ht="14.3" customHeight="1">
      <c r="A144" s="9" t="s">
        <v>334</v>
      </c>
      <c r="B144" s="18">
        <v>130</v>
      </c>
      <c r="C144" s="11">
        <v>1.5</v>
      </c>
      <c r="D144" s="11">
        <v>5.2</v>
      </c>
      <c r="E144" s="22">
        <f t="shared" si="13"/>
        <v>6.7</v>
      </c>
      <c r="F144" s="22">
        <v>8.1999999999999993</v>
      </c>
      <c r="G144" s="22">
        <v>8.9</v>
      </c>
      <c r="H144" s="13">
        <v>0</v>
      </c>
      <c r="I144" s="16">
        <v>1668</v>
      </c>
      <c r="J144" s="16">
        <v>225</v>
      </c>
      <c r="K144" s="16">
        <v>84</v>
      </c>
      <c r="L144" s="16">
        <v>25</v>
      </c>
      <c r="M144" s="16">
        <v>152</v>
      </c>
      <c r="N144" s="16">
        <v>99</v>
      </c>
      <c r="O144" s="16">
        <v>2573</v>
      </c>
      <c r="P144" s="10">
        <v>0.58799999999999997</v>
      </c>
      <c r="Q144" s="10">
        <v>0.61599999999999999</v>
      </c>
      <c r="R144" s="16">
        <v>154</v>
      </c>
      <c r="S144" s="16">
        <v>39</v>
      </c>
      <c r="T144" s="16">
        <v>156</v>
      </c>
      <c r="U144" s="16">
        <v>17</v>
      </c>
      <c r="V144" s="16">
        <v>145</v>
      </c>
      <c r="W144" s="16">
        <v>37</v>
      </c>
      <c r="X144" s="16">
        <v>154</v>
      </c>
      <c r="Y144" s="16">
        <v>4825</v>
      </c>
      <c r="Z144" s="16">
        <v>577</v>
      </c>
      <c r="AA144" s="16">
        <v>154</v>
      </c>
      <c r="AB144" s="16">
        <v>6</v>
      </c>
      <c r="AC144" s="16">
        <v>9</v>
      </c>
      <c r="AD144" s="13">
        <v>4</v>
      </c>
      <c r="AE144" s="16">
        <v>1653</v>
      </c>
      <c r="AF144" s="13">
        <v>9</v>
      </c>
      <c r="AG144" s="16">
        <v>1477</v>
      </c>
      <c r="AH144" s="16">
        <v>36</v>
      </c>
      <c r="AI144" s="24">
        <v>770</v>
      </c>
      <c r="AJ144" s="24">
        <v>487</v>
      </c>
      <c r="AK144" s="16">
        <v>88</v>
      </c>
      <c r="AL144" s="16">
        <v>1222</v>
      </c>
      <c r="AM144" s="16">
        <v>444</v>
      </c>
      <c r="AN144" s="16">
        <v>248</v>
      </c>
      <c r="AO144" s="16">
        <v>94</v>
      </c>
      <c r="AP144" s="13">
        <v>0.2</v>
      </c>
    </row>
    <row r="145" spans="1:42" ht="14.3" customHeight="1">
      <c r="A145" s="9" t="s">
        <v>335</v>
      </c>
      <c r="B145" s="18">
        <v>260</v>
      </c>
      <c r="C145" s="11">
        <v>3</v>
      </c>
      <c r="D145" s="11">
        <v>10.4</v>
      </c>
      <c r="E145" s="22">
        <f t="shared" si="13"/>
        <v>13.4</v>
      </c>
      <c r="F145" s="22">
        <v>16.399999999999999</v>
      </c>
      <c r="G145" s="22">
        <v>17.8</v>
      </c>
      <c r="H145" s="13">
        <v>0</v>
      </c>
      <c r="I145" s="16">
        <v>3336</v>
      </c>
      <c r="J145" s="16">
        <v>450</v>
      </c>
      <c r="K145" s="16">
        <v>168</v>
      </c>
      <c r="L145" s="16">
        <v>50</v>
      </c>
      <c r="M145" s="16">
        <v>304</v>
      </c>
      <c r="N145" s="16">
        <v>198</v>
      </c>
      <c r="O145" s="16">
        <v>5146</v>
      </c>
      <c r="P145" s="10">
        <v>1.1759999999999999</v>
      </c>
      <c r="Q145" s="10">
        <v>1.232</v>
      </c>
      <c r="R145" s="16">
        <v>308</v>
      </c>
      <c r="S145" s="16">
        <v>78</v>
      </c>
      <c r="T145" s="16">
        <v>312</v>
      </c>
      <c r="U145" s="16">
        <v>34</v>
      </c>
      <c r="V145" s="16">
        <v>290</v>
      </c>
      <c r="W145" s="16">
        <v>74</v>
      </c>
      <c r="X145" s="16">
        <v>308</v>
      </c>
      <c r="Y145" s="16">
        <v>9650</v>
      </c>
      <c r="Z145" s="16">
        <v>1154</v>
      </c>
      <c r="AA145" s="16">
        <v>308</v>
      </c>
      <c r="AB145" s="16">
        <v>12</v>
      </c>
      <c r="AC145" s="16">
        <v>18</v>
      </c>
      <c r="AD145" s="13">
        <v>8</v>
      </c>
      <c r="AE145" s="16">
        <v>3306</v>
      </c>
      <c r="AF145" s="13">
        <v>18</v>
      </c>
      <c r="AG145" s="16">
        <v>2954</v>
      </c>
      <c r="AH145" s="16">
        <v>72</v>
      </c>
      <c r="AI145" s="24">
        <v>1540</v>
      </c>
      <c r="AJ145" s="24">
        <v>974</v>
      </c>
      <c r="AK145" s="16">
        <v>176</v>
      </c>
      <c r="AL145" s="16">
        <v>2444</v>
      </c>
      <c r="AM145" s="16">
        <v>888</v>
      </c>
      <c r="AN145" s="16">
        <v>496</v>
      </c>
      <c r="AO145" s="16">
        <v>188</v>
      </c>
      <c r="AP145" s="13">
        <v>0.4</v>
      </c>
    </row>
    <row r="146" spans="1:42" ht="14.3" customHeight="1">
      <c r="A146" s="9" t="s">
        <v>139</v>
      </c>
      <c r="B146" s="18">
        <v>221</v>
      </c>
      <c r="C146" s="11">
        <v>1.2</v>
      </c>
      <c r="D146" s="11">
        <v>1.3</v>
      </c>
      <c r="E146" s="22">
        <f t="shared" si="13"/>
        <v>2.5</v>
      </c>
      <c r="F146" s="22">
        <v>41</v>
      </c>
      <c r="G146" s="22">
        <v>6.7</v>
      </c>
      <c r="H146" s="13">
        <v>2</v>
      </c>
      <c r="I146" s="16">
        <v>296</v>
      </c>
      <c r="J146" s="16">
        <v>114</v>
      </c>
      <c r="K146" s="16">
        <v>12</v>
      </c>
      <c r="L146" s="16">
        <v>15</v>
      </c>
      <c r="M146" s="16">
        <v>58</v>
      </c>
      <c r="N146" s="16">
        <v>47</v>
      </c>
      <c r="O146" s="16">
        <v>479</v>
      </c>
      <c r="P146" s="10">
        <v>0.88400000000000001</v>
      </c>
      <c r="Q146" s="10">
        <v>0.61</v>
      </c>
      <c r="R146" s="16">
        <v>124</v>
      </c>
      <c r="S146" s="16">
        <v>350</v>
      </c>
      <c r="T146" s="16">
        <v>29</v>
      </c>
      <c r="U146" s="16">
        <v>2</v>
      </c>
      <c r="V146" s="16">
        <v>10</v>
      </c>
      <c r="W146" s="16">
        <v>60</v>
      </c>
      <c r="X146" s="16">
        <v>43</v>
      </c>
      <c r="Y146" s="16">
        <v>1926</v>
      </c>
      <c r="Z146" s="16">
        <v>137</v>
      </c>
      <c r="AA146" s="16">
        <v>80</v>
      </c>
      <c r="AB146" s="16">
        <v>2</v>
      </c>
      <c r="AC146" s="16">
        <v>12</v>
      </c>
      <c r="AD146" s="13">
        <v>0</v>
      </c>
      <c r="AE146" s="16">
        <v>62</v>
      </c>
      <c r="AF146" s="13">
        <v>0</v>
      </c>
      <c r="AG146" s="16">
        <v>408</v>
      </c>
      <c r="AH146" s="16">
        <v>9</v>
      </c>
      <c r="AI146" s="25">
        <v>113</v>
      </c>
      <c r="AJ146" s="25">
        <v>194</v>
      </c>
      <c r="AK146" s="16">
        <v>106</v>
      </c>
      <c r="AL146" s="16">
        <v>1588</v>
      </c>
      <c r="AM146" s="16">
        <v>185</v>
      </c>
      <c r="AN146" s="16">
        <v>71</v>
      </c>
      <c r="AO146" s="16">
        <v>49</v>
      </c>
      <c r="AP146" s="13">
        <v>3</v>
      </c>
    </row>
    <row r="147" spans="1:42" ht="14.3" customHeight="1">
      <c r="A147" s="9" t="s">
        <v>140</v>
      </c>
      <c r="B147" s="18">
        <v>442</v>
      </c>
      <c r="C147" s="11">
        <v>2.4</v>
      </c>
      <c r="D147" s="11">
        <v>2.6</v>
      </c>
      <c r="E147" s="22">
        <f t="shared" si="13"/>
        <v>5</v>
      </c>
      <c r="F147" s="22">
        <v>82</v>
      </c>
      <c r="G147" s="22">
        <v>13.4</v>
      </c>
      <c r="H147" s="13">
        <v>4</v>
      </c>
      <c r="I147" s="16">
        <v>592</v>
      </c>
      <c r="J147" s="16">
        <v>228</v>
      </c>
      <c r="K147" s="16">
        <v>24</v>
      </c>
      <c r="L147" s="16">
        <v>30</v>
      </c>
      <c r="M147" s="16">
        <v>116</v>
      </c>
      <c r="N147" s="16">
        <v>94</v>
      </c>
      <c r="O147" s="16">
        <v>958</v>
      </c>
      <c r="P147" s="10">
        <v>1.76</v>
      </c>
      <c r="Q147" s="10">
        <v>1.22</v>
      </c>
      <c r="R147" s="16">
        <v>248</v>
      </c>
      <c r="S147" s="16">
        <v>700</v>
      </c>
      <c r="T147" s="16">
        <v>58</v>
      </c>
      <c r="U147" s="16">
        <v>4</v>
      </c>
      <c r="V147" s="16">
        <v>20</v>
      </c>
      <c r="W147" s="16">
        <v>120</v>
      </c>
      <c r="X147" s="16">
        <v>86</v>
      </c>
      <c r="Y147" s="16">
        <v>3852</v>
      </c>
      <c r="Z147" s="16">
        <v>274</v>
      </c>
      <c r="AA147" s="16">
        <v>160</v>
      </c>
      <c r="AB147" s="16">
        <v>4</v>
      </c>
      <c r="AC147" s="16">
        <v>24</v>
      </c>
      <c r="AD147" s="13">
        <v>0</v>
      </c>
      <c r="AE147" s="16">
        <v>124</v>
      </c>
      <c r="AF147" s="13">
        <v>0</v>
      </c>
      <c r="AG147" s="16">
        <v>820</v>
      </c>
      <c r="AH147" s="16">
        <v>18</v>
      </c>
      <c r="AI147" s="25">
        <v>226</v>
      </c>
      <c r="AJ147" s="25">
        <v>388</v>
      </c>
      <c r="AK147" s="16">
        <v>212</v>
      </c>
      <c r="AL147" s="16">
        <v>3176</v>
      </c>
      <c r="AM147" s="16">
        <v>370</v>
      </c>
      <c r="AN147" s="16">
        <v>142</v>
      </c>
      <c r="AO147" s="16">
        <v>98</v>
      </c>
      <c r="AP147" s="13">
        <v>6</v>
      </c>
    </row>
    <row r="148" spans="1:42" ht="14.3" customHeight="1">
      <c r="A148" s="9" t="s">
        <v>535</v>
      </c>
      <c r="B148" s="16">
        <v>260</v>
      </c>
      <c r="C148" s="10">
        <v>3.9</v>
      </c>
      <c r="D148" s="10">
        <v>5</v>
      </c>
      <c r="E148" s="23">
        <f>C148+D148</f>
        <v>8.9</v>
      </c>
      <c r="F148" s="13">
        <v>0</v>
      </c>
      <c r="G148" s="13">
        <v>45</v>
      </c>
      <c r="H148" s="13">
        <v>0</v>
      </c>
      <c r="I148" s="16">
        <v>110</v>
      </c>
      <c r="J148" s="16">
        <v>720</v>
      </c>
      <c r="K148" s="16">
        <v>6</v>
      </c>
      <c r="L148" s="16">
        <v>46</v>
      </c>
      <c r="M148" s="16">
        <v>320</v>
      </c>
      <c r="N148" s="16">
        <v>374</v>
      </c>
      <c r="O148" s="16">
        <v>220</v>
      </c>
      <c r="P148" s="10">
        <v>4</v>
      </c>
      <c r="Q148" s="10">
        <v>8.14</v>
      </c>
      <c r="R148" s="16">
        <v>158</v>
      </c>
      <c r="S148" s="16">
        <v>44</v>
      </c>
      <c r="T148" s="16">
        <v>120</v>
      </c>
      <c r="U148" s="16">
        <v>0.2</v>
      </c>
      <c r="V148" s="16">
        <v>60</v>
      </c>
      <c r="W148" s="16">
        <v>180</v>
      </c>
      <c r="X148" s="16">
        <v>320</v>
      </c>
      <c r="Y148" s="16">
        <v>27834</v>
      </c>
      <c r="Z148" s="16">
        <v>660</v>
      </c>
      <c r="AA148" s="16">
        <v>380</v>
      </c>
      <c r="AB148" s="16">
        <v>6</v>
      </c>
      <c r="AC148" s="16">
        <v>6</v>
      </c>
      <c r="AD148" s="13">
        <v>10</v>
      </c>
      <c r="AE148" s="16">
        <v>0</v>
      </c>
      <c r="AF148" s="13">
        <v>0</v>
      </c>
      <c r="AG148" s="16">
        <v>1920</v>
      </c>
      <c r="AH148" s="16">
        <v>26</v>
      </c>
      <c r="AI148" s="24">
        <v>3910</v>
      </c>
      <c r="AJ148" s="24">
        <v>2918</v>
      </c>
      <c r="AK148" s="16">
        <v>494</v>
      </c>
      <c r="AL148" s="16">
        <v>7164</v>
      </c>
      <c r="AM148" s="16">
        <v>1976</v>
      </c>
      <c r="AN148" s="16">
        <v>1122</v>
      </c>
      <c r="AO148" s="16">
        <v>494</v>
      </c>
      <c r="AP148" s="13">
        <v>0</v>
      </c>
    </row>
    <row r="149" spans="1:42" ht="14.3" customHeight="1">
      <c r="A149" s="9" t="s">
        <v>157</v>
      </c>
      <c r="B149" s="18">
        <v>52</v>
      </c>
      <c r="C149" s="11">
        <v>1.6</v>
      </c>
      <c r="D149" s="11">
        <v>2.5</v>
      </c>
      <c r="E149" s="22">
        <f t="shared" si="13"/>
        <v>4.0999999999999996</v>
      </c>
      <c r="F149" s="22">
        <v>0.2</v>
      </c>
      <c r="G149" s="22">
        <v>3.6</v>
      </c>
      <c r="H149" s="13">
        <v>0</v>
      </c>
      <c r="I149" s="16">
        <v>250</v>
      </c>
      <c r="J149" s="16">
        <v>81</v>
      </c>
      <c r="K149" s="16">
        <v>3</v>
      </c>
      <c r="L149" s="16">
        <v>6</v>
      </c>
      <c r="M149" s="16">
        <v>40</v>
      </c>
      <c r="N149" s="16">
        <v>39</v>
      </c>
      <c r="O149" s="16">
        <v>337</v>
      </c>
      <c r="P149" s="10">
        <v>0.23</v>
      </c>
      <c r="Q149" s="10">
        <v>0.40300000000000002</v>
      </c>
      <c r="R149" s="16">
        <v>14</v>
      </c>
      <c r="S149" s="16">
        <v>22</v>
      </c>
      <c r="T149" s="16">
        <v>12</v>
      </c>
      <c r="U149" s="16">
        <v>1</v>
      </c>
      <c r="V149" s="16">
        <v>2</v>
      </c>
      <c r="W149" s="16">
        <v>165</v>
      </c>
      <c r="X149" s="16">
        <v>45</v>
      </c>
      <c r="Y149" s="16">
        <v>2016</v>
      </c>
      <c r="Z149" s="16">
        <v>111</v>
      </c>
      <c r="AA149" s="16">
        <v>105</v>
      </c>
      <c r="AB149" s="16">
        <v>1</v>
      </c>
      <c r="AC149" s="16">
        <v>1</v>
      </c>
      <c r="AD149" s="13">
        <v>0</v>
      </c>
      <c r="AE149" s="16">
        <v>0</v>
      </c>
      <c r="AF149" s="13">
        <v>0</v>
      </c>
      <c r="AG149" s="16">
        <v>136</v>
      </c>
      <c r="AH149" s="16">
        <v>3</v>
      </c>
      <c r="AI149" s="24">
        <v>370</v>
      </c>
      <c r="AJ149" s="24">
        <v>257</v>
      </c>
      <c r="AK149" s="16">
        <v>52</v>
      </c>
      <c r="AL149" s="16">
        <v>697</v>
      </c>
      <c r="AM149" s="16">
        <v>226</v>
      </c>
      <c r="AN149" s="16">
        <v>109</v>
      </c>
      <c r="AO149" s="16">
        <v>48</v>
      </c>
      <c r="AP149" s="13">
        <v>0</v>
      </c>
    </row>
    <row r="150" spans="1:42" ht="14.3" customHeight="1">
      <c r="A150" s="9" t="s">
        <v>158</v>
      </c>
      <c r="B150" s="18">
        <v>103</v>
      </c>
      <c r="C150" s="11">
        <v>3.2</v>
      </c>
      <c r="D150" s="11">
        <v>5</v>
      </c>
      <c r="E150" s="22">
        <f t="shared" si="13"/>
        <v>8.1999999999999993</v>
      </c>
      <c r="F150" s="22">
        <v>0.4</v>
      </c>
      <c r="G150" s="22">
        <v>7.2</v>
      </c>
      <c r="H150" s="13">
        <v>0</v>
      </c>
      <c r="I150" s="16">
        <v>500</v>
      </c>
      <c r="J150" s="16">
        <v>162</v>
      </c>
      <c r="K150" s="16">
        <v>6</v>
      </c>
      <c r="L150" s="16">
        <v>12</v>
      </c>
      <c r="M150" s="16">
        <v>80</v>
      </c>
      <c r="N150" s="16">
        <v>78</v>
      </c>
      <c r="O150" s="16">
        <v>674</v>
      </c>
      <c r="P150" s="10">
        <v>0.46</v>
      </c>
      <c r="Q150" s="10">
        <v>0.81200000000000006</v>
      </c>
      <c r="R150" s="16">
        <v>28</v>
      </c>
      <c r="S150" s="16">
        <v>44</v>
      </c>
      <c r="T150" s="16">
        <v>24</v>
      </c>
      <c r="U150" s="16">
        <v>2</v>
      </c>
      <c r="V150" s="16">
        <v>4</v>
      </c>
      <c r="W150" s="16">
        <v>330</v>
      </c>
      <c r="X150" s="16">
        <v>90</v>
      </c>
      <c r="Y150" s="16">
        <v>4032</v>
      </c>
      <c r="Z150" s="16">
        <v>222</v>
      </c>
      <c r="AA150" s="16">
        <v>210</v>
      </c>
      <c r="AB150" s="16">
        <v>2</v>
      </c>
      <c r="AC150" s="16">
        <v>2</v>
      </c>
      <c r="AD150" s="13">
        <v>0</v>
      </c>
      <c r="AE150" s="16">
        <v>0</v>
      </c>
      <c r="AF150" s="13">
        <v>0</v>
      </c>
      <c r="AG150" s="16">
        <v>272</v>
      </c>
      <c r="AH150" s="16">
        <v>6</v>
      </c>
      <c r="AI150" s="24">
        <v>740</v>
      </c>
      <c r="AJ150" s="24">
        <v>514</v>
      </c>
      <c r="AK150" s="16">
        <v>104</v>
      </c>
      <c r="AL150" s="16">
        <v>1394</v>
      </c>
      <c r="AM150" s="16">
        <v>452</v>
      </c>
      <c r="AN150" s="16">
        <v>218</v>
      </c>
      <c r="AO150" s="16">
        <v>96</v>
      </c>
      <c r="AP150" s="13">
        <v>0</v>
      </c>
    </row>
    <row r="151" spans="1:42" ht="14.3" customHeight="1">
      <c r="A151" s="9" t="s">
        <v>201</v>
      </c>
      <c r="B151" s="18">
        <v>57.2</v>
      </c>
      <c r="C151" s="10">
        <v>0</v>
      </c>
      <c r="D151" s="10">
        <v>0</v>
      </c>
      <c r="E151" s="23">
        <f t="shared" si="13"/>
        <v>0</v>
      </c>
      <c r="F151" s="22">
        <v>14</v>
      </c>
      <c r="G151" s="13">
        <v>0</v>
      </c>
      <c r="H151" s="13">
        <v>0</v>
      </c>
      <c r="I151" s="16">
        <v>1.2</v>
      </c>
      <c r="J151" s="16">
        <v>71.2</v>
      </c>
      <c r="K151" s="16">
        <v>9.1999999999999993</v>
      </c>
      <c r="L151" s="16">
        <v>5.2</v>
      </c>
      <c r="M151" s="16">
        <v>6</v>
      </c>
      <c r="N151" s="16">
        <v>3.2</v>
      </c>
      <c r="O151" s="16">
        <v>9.1999999999999993</v>
      </c>
      <c r="P151" s="10">
        <v>0.24</v>
      </c>
      <c r="Q151" s="10">
        <v>0.04</v>
      </c>
      <c r="R151" s="16">
        <v>38</v>
      </c>
      <c r="S151" s="16">
        <v>30</v>
      </c>
      <c r="T151" s="16">
        <v>12</v>
      </c>
      <c r="U151" s="16">
        <v>0.4</v>
      </c>
      <c r="V151" s="16">
        <v>96</v>
      </c>
      <c r="W151" s="16">
        <v>13.2</v>
      </c>
      <c r="X151" s="16">
        <v>16</v>
      </c>
      <c r="Y151" s="16">
        <v>231.2</v>
      </c>
      <c r="Z151" s="16">
        <v>62</v>
      </c>
      <c r="AA151" s="16">
        <v>13.2</v>
      </c>
      <c r="AB151" s="16">
        <v>0</v>
      </c>
      <c r="AC151" s="16">
        <v>14</v>
      </c>
      <c r="AD151" s="13">
        <v>0</v>
      </c>
      <c r="AE151" s="16">
        <v>2290</v>
      </c>
      <c r="AF151" s="13">
        <v>0</v>
      </c>
      <c r="AG151" s="16">
        <v>92</v>
      </c>
      <c r="AH151" s="16">
        <v>0</v>
      </c>
      <c r="AI151" s="24">
        <v>4</v>
      </c>
      <c r="AJ151" s="24">
        <v>2</v>
      </c>
      <c r="AK151" s="16">
        <v>0</v>
      </c>
      <c r="AL151" s="16">
        <v>4</v>
      </c>
      <c r="AM151" s="16">
        <v>2</v>
      </c>
      <c r="AN151" s="16">
        <v>1</v>
      </c>
      <c r="AO151" s="16">
        <v>1</v>
      </c>
      <c r="AP151" s="13">
        <v>1.2</v>
      </c>
    </row>
    <row r="152" spans="1:42" ht="14.3" customHeight="1">
      <c r="A152" s="9" t="s">
        <v>156</v>
      </c>
      <c r="B152" s="18">
        <v>143</v>
      </c>
      <c r="C152" s="10">
        <v>0</v>
      </c>
      <c r="D152" s="10">
        <v>0</v>
      </c>
      <c r="E152" s="23">
        <f t="shared" si="13"/>
        <v>0</v>
      </c>
      <c r="F152" s="22">
        <v>35</v>
      </c>
      <c r="G152" s="13">
        <v>0</v>
      </c>
      <c r="H152" s="13">
        <v>0</v>
      </c>
      <c r="I152" s="16">
        <v>3</v>
      </c>
      <c r="J152" s="16">
        <v>178</v>
      </c>
      <c r="K152" s="16">
        <v>23</v>
      </c>
      <c r="L152" s="16">
        <v>13</v>
      </c>
      <c r="M152" s="16">
        <v>15</v>
      </c>
      <c r="N152" s="16">
        <v>8</v>
      </c>
      <c r="O152" s="16">
        <v>23</v>
      </c>
      <c r="P152" s="10">
        <v>0.59799999999999998</v>
      </c>
      <c r="Q152" s="10">
        <v>0.1</v>
      </c>
      <c r="R152" s="16">
        <v>95</v>
      </c>
      <c r="S152" s="16">
        <v>75</v>
      </c>
      <c r="T152" s="16">
        <v>38</v>
      </c>
      <c r="U152" s="16">
        <v>1</v>
      </c>
      <c r="V152" s="16">
        <v>240</v>
      </c>
      <c r="W152" s="16">
        <v>33</v>
      </c>
      <c r="X152" s="16">
        <v>40</v>
      </c>
      <c r="Y152" s="16">
        <v>578</v>
      </c>
      <c r="Z152" s="16">
        <v>155</v>
      </c>
      <c r="AA152" s="16">
        <v>33</v>
      </c>
      <c r="AB152" s="16">
        <v>0</v>
      </c>
      <c r="AC152" s="16">
        <v>35</v>
      </c>
      <c r="AD152" s="13">
        <v>0</v>
      </c>
      <c r="AE152" s="16">
        <v>5725</v>
      </c>
      <c r="AF152" s="13">
        <v>0</v>
      </c>
      <c r="AG152" s="16">
        <v>230</v>
      </c>
      <c r="AH152" s="16">
        <v>0</v>
      </c>
      <c r="AI152" s="24">
        <v>10</v>
      </c>
      <c r="AJ152" s="24">
        <v>5</v>
      </c>
      <c r="AK152" s="16">
        <v>0</v>
      </c>
      <c r="AL152" s="16">
        <v>10</v>
      </c>
      <c r="AM152" s="16">
        <v>5</v>
      </c>
      <c r="AN152" s="16">
        <v>3</v>
      </c>
      <c r="AO152" s="16">
        <v>3</v>
      </c>
      <c r="AP152" s="13">
        <v>3</v>
      </c>
    </row>
    <row r="153" spans="1:42" ht="14.3" customHeight="1">
      <c r="A153" s="9" t="s">
        <v>384</v>
      </c>
      <c r="B153" s="18">
        <v>6</v>
      </c>
      <c r="C153" s="18">
        <v>2.5000000000000001E-2</v>
      </c>
      <c r="D153" s="11">
        <v>0.1</v>
      </c>
      <c r="E153" s="11">
        <f t="shared" si="13"/>
        <v>0.125</v>
      </c>
      <c r="F153" s="22">
        <v>0.82499999999999996</v>
      </c>
      <c r="G153" s="22">
        <v>0.32500000000000001</v>
      </c>
      <c r="H153" s="22">
        <v>0.52500000000000002</v>
      </c>
      <c r="I153" s="16">
        <v>107.75</v>
      </c>
      <c r="J153" s="16">
        <v>40.75</v>
      </c>
      <c r="K153" s="16">
        <v>11.75</v>
      </c>
      <c r="L153" s="16">
        <v>2.75</v>
      </c>
      <c r="M153" s="16">
        <v>9</v>
      </c>
      <c r="N153" s="16">
        <v>8.5</v>
      </c>
      <c r="O153" s="16">
        <v>291</v>
      </c>
      <c r="P153" s="10">
        <v>0.105</v>
      </c>
      <c r="Q153" s="10">
        <v>7.2999999999999995E-2</v>
      </c>
      <c r="R153" s="16">
        <v>32.75</v>
      </c>
      <c r="S153" s="16">
        <v>30</v>
      </c>
      <c r="T153" s="16">
        <v>11</v>
      </c>
      <c r="U153" s="16">
        <v>0.75</v>
      </c>
      <c r="V153" s="16">
        <v>4.25</v>
      </c>
      <c r="W153" s="16">
        <v>1.75</v>
      </c>
      <c r="X153" s="16">
        <v>6.75</v>
      </c>
      <c r="Y153" s="16">
        <v>100.5</v>
      </c>
      <c r="Z153" s="16">
        <v>28.75</v>
      </c>
      <c r="AA153" s="16">
        <v>24.5</v>
      </c>
      <c r="AB153" s="16">
        <v>0</v>
      </c>
      <c r="AC153" s="16">
        <v>0.75</v>
      </c>
      <c r="AD153" s="13">
        <v>0</v>
      </c>
      <c r="AE153" s="16">
        <v>1282.75</v>
      </c>
      <c r="AF153" s="13">
        <v>0</v>
      </c>
      <c r="AG153" s="16">
        <v>76</v>
      </c>
      <c r="AH153" s="16">
        <v>20.25</v>
      </c>
      <c r="AI153" s="24">
        <v>15.75</v>
      </c>
      <c r="AJ153" s="24">
        <v>28.5</v>
      </c>
      <c r="AK153" s="16">
        <v>4.25</v>
      </c>
      <c r="AL153" s="16">
        <v>71.5</v>
      </c>
      <c r="AM153" s="16">
        <v>8.75</v>
      </c>
      <c r="AN153" s="16">
        <v>3.5</v>
      </c>
      <c r="AO153" s="16">
        <v>3.5</v>
      </c>
      <c r="AP153" s="13">
        <v>0</v>
      </c>
    </row>
    <row r="154" spans="1:42" ht="14.3" customHeight="1">
      <c r="A154" s="9" t="s">
        <v>382</v>
      </c>
      <c r="B154" s="18">
        <v>12</v>
      </c>
      <c r="C154" s="18">
        <v>0.05</v>
      </c>
      <c r="D154" s="11">
        <v>0.2</v>
      </c>
      <c r="E154" s="11">
        <f t="shared" si="13"/>
        <v>0.25</v>
      </c>
      <c r="F154" s="22">
        <v>1.65</v>
      </c>
      <c r="G154" s="22">
        <v>0.65</v>
      </c>
      <c r="H154" s="22">
        <v>1.05</v>
      </c>
      <c r="I154" s="16">
        <v>215.5</v>
      </c>
      <c r="J154" s="16">
        <v>81.5</v>
      </c>
      <c r="K154" s="16">
        <v>23.5</v>
      </c>
      <c r="L154" s="16">
        <v>5.5</v>
      </c>
      <c r="M154" s="16">
        <v>18</v>
      </c>
      <c r="N154" s="16">
        <v>17</v>
      </c>
      <c r="O154" s="16">
        <v>582</v>
      </c>
      <c r="P154" s="10">
        <v>0.21</v>
      </c>
      <c r="Q154" s="10">
        <v>0.14599999999999999</v>
      </c>
      <c r="R154" s="16">
        <v>65.5</v>
      </c>
      <c r="S154" s="16">
        <v>60</v>
      </c>
      <c r="T154" s="16">
        <v>22</v>
      </c>
      <c r="U154" s="16">
        <v>1.5</v>
      </c>
      <c r="V154" s="16">
        <v>8.5</v>
      </c>
      <c r="W154" s="16">
        <v>3.5</v>
      </c>
      <c r="X154" s="16">
        <v>13.5</v>
      </c>
      <c r="Y154" s="16">
        <v>201</v>
      </c>
      <c r="Z154" s="16">
        <v>57.5</v>
      </c>
      <c r="AA154" s="16">
        <v>49</v>
      </c>
      <c r="AB154" s="16">
        <v>0</v>
      </c>
      <c r="AC154" s="16">
        <v>1.5</v>
      </c>
      <c r="AD154" s="13">
        <v>0</v>
      </c>
      <c r="AE154" s="16">
        <v>2565.5</v>
      </c>
      <c r="AF154" s="13">
        <v>0</v>
      </c>
      <c r="AG154" s="16">
        <v>152</v>
      </c>
      <c r="AH154" s="16">
        <v>40.5</v>
      </c>
      <c r="AI154" s="24">
        <v>31.5</v>
      </c>
      <c r="AJ154" s="24">
        <v>57</v>
      </c>
      <c r="AK154" s="16">
        <v>8.5</v>
      </c>
      <c r="AL154" s="16">
        <v>143</v>
      </c>
      <c r="AM154" s="16">
        <v>17.5</v>
      </c>
      <c r="AN154" s="16">
        <v>7</v>
      </c>
      <c r="AO154" s="16">
        <v>7</v>
      </c>
      <c r="AP154" s="13">
        <v>0</v>
      </c>
    </row>
    <row r="155" spans="1:42" ht="14.3" customHeight="1">
      <c r="A155" s="9" t="s">
        <v>383</v>
      </c>
      <c r="B155" s="18">
        <v>24</v>
      </c>
      <c r="C155" s="18">
        <v>0.09</v>
      </c>
      <c r="D155" s="11">
        <v>0.4</v>
      </c>
      <c r="E155" s="11">
        <f t="shared" si="13"/>
        <v>0.49</v>
      </c>
      <c r="F155" s="22">
        <v>3.3</v>
      </c>
      <c r="G155" s="22">
        <v>1.3</v>
      </c>
      <c r="H155" s="22">
        <v>2.1</v>
      </c>
      <c r="I155" s="16">
        <v>431</v>
      </c>
      <c r="J155" s="16">
        <v>163</v>
      </c>
      <c r="K155" s="16">
        <v>47</v>
      </c>
      <c r="L155" s="16">
        <v>11</v>
      </c>
      <c r="M155" s="16">
        <v>36</v>
      </c>
      <c r="N155" s="16">
        <v>34</v>
      </c>
      <c r="O155" s="16">
        <v>1164</v>
      </c>
      <c r="P155" s="10">
        <v>0.42299999999999999</v>
      </c>
      <c r="Q155" s="10">
        <v>0.29199999999999998</v>
      </c>
      <c r="R155" s="16">
        <v>131</v>
      </c>
      <c r="S155" s="16">
        <v>120</v>
      </c>
      <c r="T155" s="16">
        <v>44</v>
      </c>
      <c r="U155" s="16">
        <v>3</v>
      </c>
      <c r="V155" s="16">
        <v>17</v>
      </c>
      <c r="W155" s="16">
        <v>7</v>
      </c>
      <c r="X155" s="16">
        <v>27</v>
      </c>
      <c r="Y155" s="16">
        <v>402</v>
      </c>
      <c r="Z155" s="16">
        <v>115</v>
      </c>
      <c r="AA155" s="16">
        <v>98</v>
      </c>
      <c r="AB155" s="16">
        <v>0</v>
      </c>
      <c r="AC155" s="16">
        <v>3</v>
      </c>
      <c r="AD155" s="13">
        <v>0</v>
      </c>
      <c r="AE155" s="16">
        <v>5111</v>
      </c>
      <c r="AF155" s="13">
        <v>0</v>
      </c>
      <c r="AG155" s="16">
        <v>304</v>
      </c>
      <c r="AH155" s="16">
        <v>81</v>
      </c>
      <c r="AI155" s="24">
        <v>63</v>
      </c>
      <c r="AJ155" s="24">
        <v>104</v>
      </c>
      <c r="AK155" s="16">
        <v>17</v>
      </c>
      <c r="AL155" s="16">
        <v>286</v>
      </c>
      <c r="AM155" s="16">
        <v>35</v>
      </c>
      <c r="AN155" s="16">
        <v>14</v>
      </c>
      <c r="AO155" s="16">
        <v>14</v>
      </c>
      <c r="AP155" s="13">
        <v>0</v>
      </c>
    </row>
    <row r="156" spans="1:42" ht="14.3" customHeight="1">
      <c r="A156" s="9" t="s">
        <v>538</v>
      </c>
      <c r="B156" s="16">
        <v>315</v>
      </c>
      <c r="C156" s="10">
        <v>7.2</v>
      </c>
      <c r="D156" s="10">
        <v>13.8</v>
      </c>
      <c r="E156" s="23">
        <f t="shared" si="13"/>
        <v>21</v>
      </c>
      <c r="F156" s="13">
        <v>2</v>
      </c>
      <c r="G156" s="13">
        <v>30</v>
      </c>
      <c r="H156" s="13">
        <v>1</v>
      </c>
      <c r="I156" s="16">
        <v>427</v>
      </c>
      <c r="J156" s="16">
        <v>347</v>
      </c>
      <c r="K156" s="16">
        <v>27</v>
      </c>
      <c r="L156" s="16">
        <v>36</v>
      </c>
      <c r="M156" s="16">
        <v>264</v>
      </c>
      <c r="N156" s="16">
        <v>270</v>
      </c>
      <c r="O156" s="16">
        <v>595</v>
      </c>
      <c r="P156" s="10">
        <v>6.1980000000000004</v>
      </c>
      <c r="Q156" s="10">
        <v>4.8979999999999997</v>
      </c>
      <c r="R156" s="16">
        <v>398</v>
      </c>
      <c r="S156" s="16">
        <v>121</v>
      </c>
      <c r="T156" s="16">
        <v>165</v>
      </c>
      <c r="U156" s="16">
        <v>4</v>
      </c>
      <c r="V156" s="16">
        <v>95</v>
      </c>
      <c r="W156" s="16">
        <v>741</v>
      </c>
      <c r="X156" s="16">
        <v>898</v>
      </c>
      <c r="Y156" s="16">
        <v>20724</v>
      </c>
      <c r="Z156" s="16">
        <v>1695</v>
      </c>
      <c r="AA156" s="16">
        <v>600</v>
      </c>
      <c r="AB156" s="16">
        <v>17</v>
      </c>
      <c r="AC156" s="16">
        <v>43</v>
      </c>
      <c r="AD156" s="13">
        <v>8</v>
      </c>
      <c r="AE156" s="16">
        <v>6239</v>
      </c>
      <c r="AF156" s="13">
        <v>0</v>
      </c>
      <c r="AG156" s="16">
        <v>4599</v>
      </c>
      <c r="AH156" s="16">
        <v>124</v>
      </c>
      <c r="AI156" s="24">
        <v>2402</v>
      </c>
      <c r="AJ156" s="24">
        <v>1809</v>
      </c>
      <c r="AK156" s="16">
        <v>374</v>
      </c>
      <c r="AL156" s="16">
        <v>4507</v>
      </c>
      <c r="AM156" s="16">
        <v>1567</v>
      </c>
      <c r="AN156" s="16">
        <v>692</v>
      </c>
      <c r="AO156" s="16">
        <v>350</v>
      </c>
      <c r="AP156" s="13">
        <v>0.2</v>
      </c>
    </row>
    <row r="157" spans="1:42" ht="14.3" customHeight="1">
      <c r="A157" s="9" t="s">
        <v>357</v>
      </c>
      <c r="B157" s="18">
        <v>112</v>
      </c>
      <c r="C157" s="11">
        <v>0.9</v>
      </c>
      <c r="D157" s="11">
        <v>2.1</v>
      </c>
      <c r="E157" s="22">
        <f t="shared" si="13"/>
        <v>3</v>
      </c>
      <c r="F157" s="22">
        <v>1</v>
      </c>
      <c r="G157" s="22">
        <v>20</v>
      </c>
      <c r="H157" s="13">
        <v>0.3</v>
      </c>
      <c r="I157" s="16">
        <v>942</v>
      </c>
      <c r="J157" s="16">
        <v>130</v>
      </c>
      <c r="K157" s="16">
        <v>19</v>
      </c>
      <c r="L157" s="16">
        <v>19</v>
      </c>
      <c r="M157" s="16">
        <v>104</v>
      </c>
      <c r="N157" s="16">
        <v>143</v>
      </c>
      <c r="O157" s="16">
        <v>2463</v>
      </c>
      <c r="P157" s="10">
        <v>1.014</v>
      </c>
      <c r="Q157" s="10">
        <v>1.665</v>
      </c>
      <c r="R157" s="16">
        <v>53</v>
      </c>
      <c r="S157" s="16">
        <v>67</v>
      </c>
      <c r="T157" s="16">
        <v>54</v>
      </c>
      <c r="U157" s="16">
        <v>3</v>
      </c>
      <c r="V157" s="16">
        <v>8</v>
      </c>
      <c r="W157" s="16">
        <v>330</v>
      </c>
      <c r="X157" s="16">
        <v>169</v>
      </c>
      <c r="Y157" s="16">
        <v>6283</v>
      </c>
      <c r="Z157" s="16">
        <v>345</v>
      </c>
      <c r="AA157" s="16">
        <v>218</v>
      </c>
      <c r="AB157" s="16">
        <v>2</v>
      </c>
      <c r="AC157" s="16">
        <v>2</v>
      </c>
      <c r="AD157" s="13">
        <v>1</v>
      </c>
      <c r="AE157" s="16">
        <v>0</v>
      </c>
      <c r="AF157" s="13">
        <v>0</v>
      </c>
      <c r="AG157" s="16">
        <v>334</v>
      </c>
      <c r="AH157" s="16">
        <v>14</v>
      </c>
      <c r="AI157" s="24">
        <v>1571</v>
      </c>
      <c r="AJ157" s="24">
        <v>1088</v>
      </c>
      <c r="AK157" s="16">
        <v>221</v>
      </c>
      <c r="AL157" s="16">
        <v>2949</v>
      </c>
      <c r="AM157" s="16">
        <v>959</v>
      </c>
      <c r="AN157" s="16">
        <v>461</v>
      </c>
      <c r="AO157" s="16">
        <v>202</v>
      </c>
      <c r="AP157" s="13">
        <v>0.1</v>
      </c>
    </row>
    <row r="158" spans="1:42" ht="14.3" customHeight="1">
      <c r="A158" s="9" t="s">
        <v>393</v>
      </c>
      <c r="B158" s="18">
        <v>24</v>
      </c>
      <c r="C158" s="11">
        <v>0.5</v>
      </c>
      <c r="D158" s="11">
        <v>0.9</v>
      </c>
      <c r="E158" s="22">
        <f t="shared" si="13"/>
        <v>1.4</v>
      </c>
      <c r="F158" s="22">
        <v>0.1</v>
      </c>
      <c r="G158" s="22">
        <v>2.7</v>
      </c>
      <c r="H158" s="13">
        <v>0</v>
      </c>
      <c r="I158" s="16">
        <v>8</v>
      </c>
      <c r="J158" s="16">
        <v>30</v>
      </c>
      <c r="K158" s="16">
        <v>0</v>
      </c>
      <c r="L158" s="16">
        <v>3</v>
      </c>
      <c r="M158" s="16">
        <v>17</v>
      </c>
      <c r="N158" s="16">
        <v>21</v>
      </c>
      <c r="O158" s="16">
        <v>6</v>
      </c>
      <c r="P158" s="10">
        <v>0.123</v>
      </c>
      <c r="Q158" s="10">
        <v>0.215</v>
      </c>
      <c r="R158" s="16">
        <v>6</v>
      </c>
      <c r="S158" s="16">
        <v>8</v>
      </c>
      <c r="T158" s="16">
        <v>6</v>
      </c>
      <c r="U158" s="16">
        <v>0</v>
      </c>
      <c r="V158" s="16">
        <v>0</v>
      </c>
      <c r="W158" s="16">
        <v>96</v>
      </c>
      <c r="X158" s="16">
        <v>25</v>
      </c>
      <c r="Y158" s="16">
        <v>1098</v>
      </c>
      <c r="Z158" s="16">
        <v>67</v>
      </c>
      <c r="AA158" s="16">
        <v>56</v>
      </c>
      <c r="AB158" s="16">
        <v>0</v>
      </c>
      <c r="AC158" s="16">
        <v>0</v>
      </c>
      <c r="AD158" s="13">
        <v>0</v>
      </c>
      <c r="AE158" s="16">
        <v>0</v>
      </c>
      <c r="AF158" s="13">
        <v>0</v>
      </c>
      <c r="AG158" s="16">
        <v>58</v>
      </c>
      <c r="AH158" s="16">
        <v>2</v>
      </c>
      <c r="AI158" s="24">
        <v>194</v>
      </c>
      <c r="AJ158" s="24">
        <v>134</v>
      </c>
      <c r="AK158" s="16">
        <v>27</v>
      </c>
      <c r="AL158" s="16">
        <v>365</v>
      </c>
      <c r="AM158" s="16">
        <v>118</v>
      </c>
      <c r="AN158" s="16">
        <v>57</v>
      </c>
      <c r="AO158" s="16">
        <v>25</v>
      </c>
      <c r="AP158" s="13">
        <v>0</v>
      </c>
    </row>
    <row r="159" spans="1:42" ht="14.3" customHeight="1">
      <c r="A159" s="9" t="s">
        <v>394</v>
      </c>
      <c r="B159" s="18">
        <v>48</v>
      </c>
      <c r="C159" s="11">
        <v>1</v>
      </c>
      <c r="D159" s="11">
        <v>1.8</v>
      </c>
      <c r="E159" s="22">
        <f t="shared" si="13"/>
        <v>2.8</v>
      </c>
      <c r="F159" s="22">
        <v>0.2</v>
      </c>
      <c r="G159" s="22">
        <v>5.4</v>
      </c>
      <c r="H159" s="13">
        <v>0</v>
      </c>
      <c r="I159" s="16">
        <v>16</v>
      </c>
      <c r="J159" s="16">
        <v>60</v>
      </c>
      <c r="K159" s="16">
        <v>0</v>
      </c>
      <c r="L159" s="16">
        <v>6</v>
      </c>
      <c r="M159" s="16">
        <v>34</v>
      </c>
      <c r="N159" s="16">
        <v>42</v>
      </c>
      <c r="O159" s="16">
        <v>12</v>
      </c>
      <c r="P159" s="10">
        <v>0.246</v>
      </c>
      <c r="Q159" s="10">
        <v>0.43</v>
      </c>
      <c r="R159" s="16">
        <v>12</v>
      </c>
      <c r="S159" s="16">
        <v>16</v>
      </c>
      <c r="T159" s="16">
        <v>12</v>
      </c>
      <c r="U159" s="16">
        <v>0</v>
      </c>
      <c r="V159" s="16">
        <v>0</v>
      </c>
      <c r="W159" s="16">
        <v>192</v>
      </c>
      <c r="X159" s="16">
        <v>50</v>
      </c>
      <c r="Y159" s="16">
        <v>2196</v>
      </c>
      <c r="Z159" s="16">
        <v>134</v>
      </c>
      <c r="AA159" s="16">
        <v>112</v>
      </c>
      <c r="AB159" s="16">
        <v>0</v>
      </c>
      <c r="AC159" s="16">
        <v>0</v>
      </c>
      <c r="AD159" s="13">
        <v>0</v>
      </c>
      <c r="AE159" s="16">
        <v>0</v>
      </c>
      <c r="AF159" s="13">
        <v>0</v>
      </c>
      <c r="AG159" s="16">
        <v>116</v>
      </c>
      <c r="AH159" s="16">
        <v>4</v>
      </c>
      <c r="AI159" s="16">
        <v>388</v>
      </c>
      <c r="AJ159" s="16">
        <v>268</v>
      </c>
      <c r="AK159" s="16">
        <v>54</v>
      </c>
      <c r="AL159" s="16">
        <v>730</v>
      </c>
      <c r="AM159" s="16">
        <v>236</v>
      </c>
      <c r="AN159" s="16">
        <v>114</v>
      </c>
      <c r="AO159" s="16">
        <v>50</v>
      </c>
      <c r="AP159" s="13">
        <v>0</v>
      </c>
    </row>
    <row r="160" spans="1:42" ht="14.3" customHeight="1">
      <c r="A160" s="9" t="s">
        <v>128</v>
      </c>
      <c r="B160" s="16">
        <v>442</v>
      </c>
      <c r="C160" s="10">
        <v>6.7</v>
      </c>
      <c r="D160" s="10">
        <v>11.1</v>
      </c>
      <c r="E160" s="23">
        <f t="shared" si="13"/>
        <v>17.8</v>
      </c>
      <c r="F160" s="13">
        <v>33</v>
      </c>
      <c r="G160" s="13">
        <v>36</v>
      </c>
      <c r="H160" s="13">
        <v>2</v>
      </c>
      <c r="I160" s="16">
        <v>492</v>
      </c>
      <c r="J160" s="16">
        <v>398</v>
      </c>
      <c r="K160" s="16">
        <v>36</v>
      </c>
      <c r="L160" s="16">
        <v>48</v>
      </c>
      <c r="M160" s="16">
        <v>300</v>
      </c>
      <c r="N160" s="16">
        <v>308</v>
      </c>
      <c r="O160" s="16">
        <v>714</v>
      </c>
      <c r="P160" s="10">
        <v>2.68</v>
      </c>
      <c r="Q160" s="10">
        <v>3.306</v>
      </c>
      <c r="R160" s="16">
        <v>264</v>
      </c>
      <c r="S160" s="16">
        <v>342</v>
      </c>
      <c r="T160" s="16">
        <v>134</v>
      </c>
      <c r="U160" s="16">
        <v>5</v>
      </c>
      <c r="V160" s="16">
        <v>128</v>
      </c>
      <c r="W160" s="16">
        <v>1146</v>
      </c>
      <c r="X160" s="16">
        <v>410</v>
      </c>
      <c r="Y160" s="16">
        <v>20002</v>
      </c>
      <c r="Z160" s="16">
        <v>1470</v>
      </c>
      <c r="AA160" s="16">
        <v>644</v>
      </c>
      <c r="AB160" s="16">
        <v>14</v>
      </c>
      <c r="AC160" s="16">
        <v>28</v>
      </c>
      <c r="AD160" s="13">
        <v>3</v>
      </c>
      <c r="AE160" s="16">
        <v>14708</v>
      </c>
      <c r="AF160" s="13">
        <v>1</v>
      </c>
      <c r="AG160" s="16">
        <v>2054</v>
      </c>
      <c r="AH160" s="16">
        <v>34</v>
      </c>
      <c r="AI160" s="24">
        <v>2736</v>
      </c>
      <c r="AJ160" s="24">
        <v>2094</v>
      </c>
      <c r="AK160" s="16">
        <v>510</v>
      </c>
      <c r="AL160" s="16">
        <v>6342</v>
      </c>
      <c r="AM160" s="16">
        <v>1788</v>
      </c>
      <c r="AN160" s="16">
        <v>884</v>
      </c>
      <c r="AO160" s="16">
        <v>406</v>
      </c>
      <c r="AP160" s="13">
        <v>3</v>
      </c>
    </row>
    <row r="161" spans="1:42" ht="14.3" customHeight="1">
      <c r="A161" s="9" t="s">
        <v>403</v>
      </c>
      <c r="B161" s="18">
        <v>92</v>
      </c>
      <c r="C161" s="11">
        <v>1.2450000000000001</v>
      </c>
      <c r="D161" s="11">
        <v>7.4550000000000001</v>
      </c>
      <c r="E161" s="22">
        <f t="shared" si="13"/>
        <v>8.6999999999999993</v>
      </c>
      <c r="F161" s="22">
        <v>0.15</v>
      </c>
      <c r="G161" s="22">
        <v>2.73</v>
      </c>
      <c r="H161" s="13">
        <v>1.5</v>
      </c>
      <c r="I161" s="16">
        <v>7</v>
      </c>
      <c r="J161" s="16">
        <v>67.5</v>
      </c>
      <c r="K161" s="16">
        <v>117.5</v>
      </c>
      <c r="L161" s="16">
        <v>52</v>
      </c>
      <c r="M161" s="16">
        <v>91</v>
      </c>
      <c r="N161" s="16">
        <v>34.5</v>
      </c>
      <c r="O161" s="16">
        <v>1.5</v>
      </c>
      <c r="P161" s="10">
        <v>1.5</v>
      </c>
      <c r="Q161" s="10">
        <v>1.165</v>
      </c>
      <c r="R161" s="16">
        <v>219</v>
      </c>
      <c r="S161" s="16">
        <v>220</v>
      </c>
      <c r="T161" s="16">
        <v>9</v>
      </c>
      <c r="U161" s="16">
        <v>1.5</v>
      </c>
      <c r="V161" s="16">
        <v>7.5</v>
      </c>
      <c r="W161" s="16">
        <v>118.5</v>
      </c>
      <c r="X161" s="16">
        <v>37.5</v>
      </c>
      <c r="Y161" s="16">
        <v>2083.5</v>
      </c>
      <c r="Z161" s="16">
        <v>211.5</v>
      </c>
      <c r="AA161" s="16">
        <v>118.5</v>
      </c>
      <c r="AB161" s="16">
        <v>1.5</v>
      </c>
      <c r="AC161" s="16">
        <v>14.5</v>
      </c>
      <c r="AD161" s="13">
        <v>0</v>
      </c>
      <c r="AE161" s="16">
        <v>0</v>
      </c>
      <c r="AF161" s="13">
        <v>0</v>
      </c>
      <c r="AG161" s="16">
        <v>75</v>
      </c>
      <c r="AH161" s="16">
        <v>0.5</v>
      </c>
      <c r="AI161" s="24">
        <v>96.5</v>
      </c>
      <c r="AJ161" s="24">
        <v>331.5</v>
      </c>
      <c r="AK161" s="16">
        <v>39</v>
      </c>
      <c r="AL161" s="16">
        <v>562</v>
      </c>
      <c r="AM161" s="16">
        <v>223</v>
      </c>
      <c r="AN161" s="16">
        <v>96.5</v>
      </c>
      <c r="AO161" s="16">
        <v>43.5</v>
      </c>
      <c r="AP161" s="13">
        <v>0.15</v>
      </c>
    </row>
    <row r="162" spans="1:42" ht="14.3" customHeight="1">
      <c r="A162" s="9" t="s">
        <v>404</v>
      </c>
      <c r="B162" s="18">
        <v>184</v>
      </c>
      <c r="C162" s="11">
        <v>2.4900000000000002</v>
      </c>
      <c r="D162" s="11">
        <v>14.91</v>
      </c>
      <c r="E162" s="22">
        <f t="shared" si="13"/>
        <v>17.399999999999999</v>
      </c>
      <c r="F162" s="22">
        <v>0.3</v>
      </c>
      <c r="G162" s="22">
        <v>5.46</v>
      </c>
      <c r="H162" s="13">
        <v>3</v>
      </c>
      <c r="I162" s="16">
        <v>14</v>
      </c>
      <c r="J162" s="16">
        <v>137</v>
      </c>
      <c r="K162" s="16">
        <v>235</v>
      </c>
      <c r="L162" s="16">
        <v>104</v>
      </c>
      <c r="M162" s="16">
        <v>182</v>
      </c>
      <c r="N162" s="16">
        <v>69</v>
      </c>
      <c r="O162" s="16">
        <v>3</v>
      </c>
      <c r="P162" s="10">
        <v>3</v>
      </c>
      <c r="Q162" s="10">
        <v>2.33</v>
      </c>
      <c r="R162" s="16">
        <v>438</v>
      </c>
      <c r="S162" s="16">
        <v>440</v>
      </c>
      <c r="T162" s="16">
        <v>18</v>
      </c>
      <c r="U162" s="16">
        <v>3</v>
      </c>
      <c r="V162" s="16">
        <v>15</v>
      </c>
      <c r="W162" s="16">
        <v>237</v>
      </c>
      <c r="X162" s="16">
        <v>75</v>
      </c>
      <c r="Y162" s="16">
        <v>4167</v>
      </c>
      <c r="Z162" s="16">
        <v>423</v>
      </c>
      <c r="AA162" s="16">
        <v>237</v>
      </c>
      <c r="AB162" s="16">
        <v>3</v>
      </c>
      <c r="AC162" s="16">
        <v>29</v>
      </c>
      <c r="AD162" s="13">
        <v>0</v>
      </c>
      <c r="AE162" s="16">
        <v>0</v>
      </c>
      <c r="AF162" s="13">
        <v>0</v>
      </c>
      <c r="AG162" s="16">
        <v>150</v>
      </c>
      <c r="AH162" s="16">
        <v>1</v>
      </c>
      <c r="AI162" s="25">
        <v>193</v>
      </c>
      <c r="AJ162" s="25">
        <v>663</v>
      </c>
      <c r="AK162" s="16">
        <v>78</v>
      </c>
      <c r="AL162" s="16">
        <v>1124</v>
      </c>
      <c r="AM162" s="16">
        <v>446</v>
      </c>
      <c r="AN162" s="16">
        <v>193</v>
      </c>
      <c r="AO162" s="16">
        <v>87</v>
      </c>
      <c r="AP162" s="13">
        <v>0.3</v>
      </c>
    </row>
    <row r="163" spans="1:42" ht="14.3" customHeight="1">
      <c r="A163" s="9" t="s">
        <v>409</v>
      </c>
      <c r="B163" s="18">
        <v>61.3</v>
      </c>
      <c r="C163" s="11">
        <v>0.66</v>
      </c>
      <c r="D163" s="11">
        <v>4.59</v>
      </c>
      <c r="E163" s="22">
        <f t="shared" si="13"/>
        <v>5.25</v>
      </c>
      <c r="F163" s="22">
        <v>0.45</v>
      </c>
      <c r="G163" s="22">
        <v>2.65</v>
      </c>
      <c r="H163" s="13">
        <v>0.67</v>
      </c>
      <c r="I163" s="16">
        <v>0</v>
      </c>
      <c r="J163" s="16">
        <v>78.3</v>
      </c>
      <c r="K163" s="16">
        <v>8.67</v>
      </c>
      <c r="L163" s="16">
        <v>33.67</v>
      </c>
      <c r="M163" s="16">
        <v>68.67</v>
      </c>
      <c r="N163" s="16">
        <v>28</v>
      </c>
      <c r="O163" s="16">
        <v>4.67</v>
      </c>
      <c r="P163" s="10">
        <v>0.57199999999999995</v>
      </c>
      <c r="Q163" s="10">
        <v>0.28799999999999998</v>
      </c>
      <c r="R163" s="16">
        <v>189</v>
      </c>
      <c r="S163" s="16">
        <v>238</v>
      </c>
      <c r="T163" s="16">
        <v>6.33</v>
      </c>
      <c r="U163" s="16">
        <v>0.33</v>
      </c>
      <c r="V163" s="16">
        <v>2</v>
      </c>
      <c r="W163" s="16">
        <v>190</v>
      </c>
      <c r="X163" s="16">
        <v>26</v>
      </c>
      <c r="Y163" s="16">
        <v>1618</v>
      </c>
      <c r="Z163" s="16">
        <v>0</v>
      </c>
      <c r="AA163" s="16">
        <v>127</v>
      </c>
      <c r="AB163" s="16">
        <v>5.67</v>
      </c>
      <c r="AC163" s="16">
        <v>12</v>
      </c>
      <c r="AD163" s="13">
        <v>0</v>
      </c>
      <c r="AE163" s="16">
        <v>0</v>
      </c>
      <c r="AF163" s="13">
        <v>0</v>
      </c>
      <c r="AG163" s="16">
        <v>7604</v>
      </c>
      <c r="AH163" s="16">
        <v>0</v>
      </c>
      <c r="AI163" s="25">
        <v>99</v>
      </c>
      <c r="AJ163" s="25">
        <v>246.67</v>
      </c>
      <c r="AK163" s="16">
        <v>46.33</v>
      </c>
      <c r="AL163" s="16">
        <v>595.33000000000004</v>
      </c>
      <c r="AM163" s="16">
        <v>147.66</v>
      </c>
      <c r="AN163" s="16">
        <v>56.66</v>
      </c>
      <c r="AO163" s="16">
        <v>37</v>
      </c>
      <c r="AP163" s="13">
        <v>0.3</v>
      </c>
    </row>
    <row r="164" spans="1:42" ht="14.3" customHeight="1">
      <c r="A164" s="9" t="s">
        <v>407</v>
      </c>
      <c r="B164" s="18">
        <v>91.95</v>
      </c>
      <c r="C164" s="11">
        <v>0.99</v>
      </c>
      <c r="D164" s="11">
        <v>6.8849999999999998</v>
      </c>
      <c r="E164" s="22">
        <f t="shared" si="13"/>
        <v>7.875</v>
      </c>
      <c r="F164" s="22">
        <v>0.67500000000000004</v>
      </c>
      <c r="G164" s="22">
        <v>3.9750000000000001</v>
      </c>
      <c r="H164" s="13">
        <v>1</v>
      </c>
      <c r="I164" s="16">
        <v>0</v>
      </c>
      <c r="J164" s="16">
        <v>117.5</v>
      </c>
      <c r="K164" s="16">
        <v>13</v>
      </c>
      <c r="L164" s="16">
        <v>50.5</v>
      </c>
      <c r="M164" s="16">
        <v>103</v>
      </c>
      <c r="N164" s="16">
        <v>42</v>
      </c>
      <c r="O164" s="16">
        <v>7</v>
      </c>
      <c r="P164" s="10">
        <v>0.85799999999999998</v>
      </c>
      <c r="Q164" s="10">
        <v>0.86399999999999999</v>
      </c>
      <c r="R164" s="16">
        <v>283.5</v>
      </c>
      <c r="S164" s="16">
        <v>357</v>
      </c>
      <c r="T164" s="16">
        <v>9.5</v>
      </c>
      <c r="U164" s="16">
        <v>0.5</v>
      </c>
      <c r="V164" s="16">
        <v>3</v>
      </c>
      <c r="W164" s="16">
        <v>285</v>
      </c>
      <c r="X164" s="16">
        <v>49</v>
      </c>
      <c r="Y164" s="16">
        <v>2427.5</v>
      </c>
      <c r="Z164" s="16">
        <v>0</v>
      </c>
      <c r="AA164" s="16">
        <v>190.5</v>
      </c>
      <c r="AB164" s="16">
        <v>8.5</v>
      </c>
      <c r="AC164" s="16">
        <v>18</v>
      </c>
      <c r="AD164" s="13">
        <v>0</v>
      </c>
      <c r="AE164" s="16">
        <v>0</v>
      </c>
      <c r="AF164" s="13">
        <v>0</v>
      </c>
      <c r="AG164" s="16">
        <v>11406</v>
      </c>
      <c r="AH164" s="16">
        <v>0</v>
      </c>
      <c r="AI164" s="25">
        <v>148.5</v>
      </c>
      <c r="AJ164" s="25">
        <v>370</v>
      </c>
      <c r="AK164" s="16">
        <v>69.5</v>
      </c>
      <c r="AL164" s="16">
        <v>893</v>
      </c>
      <c r="AM164" s="16">
        <v>221.5</v>
      </c>
      <c r="AN164" s="16">
        <v>85</v>
      </c>
      <c r="AO164" s="16">
        <v>55.5</v>
      </c>
      <c r="AP164" s="13">
        <v>0.45</v>
      </c>
    </row>
    <row r="165" spans="1:42" ht="14.3" customHeight="1">
      <c r="A165" s="9" t="s">
        <v>408</v>
      </c>
      <c r="B165" s="18">
        <v>183.9</v>
      </c>
      <c r="C165" s="11">
        <v>1.98</v>
      </c>
      <c r="D165" s="11">
        <v>13.77</v>
      </c>
      <c r="E165" s="22">
        <f t="shared" si="13"/>
        <v>15.75</v>
      </c>
      <c r="F165" s="22">
        <v>1.35</v>
      </c>
      <c r="G165" s="22">
        <v>7.95</v>
      </c>
      <c r="H165" s="13">
        <v>2</v>
      </c>
      <c r="I165" s="16">
        <v>0</v>
      </c>
      <c r="J165" s="16">
        <v>235</v>
      </c>
      <c r="K165" s="16">
        <v>26</v>
      </c>
      <c r="L165" s="16">
        <v>101</v>
      </c>
      <c r="M165" s="16">
        <v>206</v>
      </c>
      <c r="N165" s="16">
        <v>84</v>
      </c>
      <c r="O165" s="16">
        <v>14</v>
      </c>
      <c r="P165" s="10">
        <v>1.716</v>
      </c>
      <c r="Q165" s="10">
        <v>1.728</v>
      </c>
      <c r="R165" s="16">
        <v>567</v>
      </c>
      <c r="S165" s="16">
        <v>714</v>
      </c>
      <c r="T165" s="16">
        <v>19</v>
      </c>
      <c r="U165" s="16">
        <v>1</v>
      </c>
      <c r="V165" s="16">
        <v>6</v>
      </c>
      <c r="W165" s="16">
        <v>570</v>
      </c>
      <c r="X165" s="16">
        <v>78</v>
      </c>
      <c r="Y165" s="16">
        <v>4855</v>
      </c>
      <c r="Z165" s="16">
        <v>0</v>
      </c>
      <c r="AA165" s="16">
        <v>381</v>
      </c>
      <c r="AB165" s="16">
        <v>17</v>
      </c>
      <c r="AC165" s="16">
        <v>36</v>
      </c>
      <c r="AD165" s="13">
        <v>0</v>
      </c>
      <c r="AE165" s="16">
        <v>0</v>
      </c>
      <c r="AF165" s="13">
        <v>0</v>
      </c>
      <c r="AG165" s="16">
        <v>22812</v>
      </c>
      <c r="AH165" s="16">
        <v>0</v>
      </c>
      <c r="AI165" s="25">
        <v>297</v>
      </c>
      <c r="AJ165" s="25">
        <v>740</v>
      </c>
      <c r="AK165" s="16">
        <v>139</v>
      </c>
      <c r="AL165" s="16">
        <v>1786</v>
      </c>
      <c r="AM165" s="16">
        <v>443</v>
      </c>
      <c r="AN165" s="16">
        <v>170</v>
      </c>
      <c r="AO165" s="16">
        <v>111</v>
      </c>
      <c r="AP165" s="13">
        <v>0.9</v>
      </c>
    </row>
    <row r="166" spans="1:42" ht="14.3" customHeight="1">
      <c r="A166" s="9" t="s">
        <v>518</v>
      </c>
      <c r="B166" s="16">
        <v>88</v>
      </c>
      <c r="C166" s="10">
        <v>1.1000000000000001</v>
      </c>
      <c r="D166" s="10">
        <v>8.9</v>
      </c>
      <c r="E166" s="23">
        <f t="shared" si="13"/>
        <v>10</v>
      </c>
      <c r="F166" s="13">
        <v>0</v>
      </c>
      <c r="G166" s="13">
        <v>0</v>
      </c>
      <c r="H166" s="13">
        <v>0</v>
      </c>
      <c r="I166" s="16">
        <v>0</v>
      </c>
      <c r="J166" s="16">
        <v>0</v>
      </c>
      <c r="K166" s="16">
        <v>0</v>
      </c>
      <c r="L166" s="16">
        <v>0</v>
      </c>
      <c r="M166" s="16">
        <v>0</v>
      </c>
      <c r="N166" s="16">
        <v>0</v>
      </c>
      <c r="O166" s="16">
        <v>0</v>
      </c>
      <c r="P166" s="10">
        <v>7.0000000000000001E-3</v>
      </c>
      <c r="Q166" s="10">
        <v>6.0000000000000001E-3</v>
      </c>
      <c r="R166" s="16">
        <v>0</v>
      </c>
      <c r="S166" s="16">
        <v>0</v>
      </c>
      <c r="T166" s="16">
        <v>0</v>
      </c>
      <c r="U166" s="16">
        <v>0</v>
      </c>
      <c r="V166" s="16">
        <v>3</v>
      </c>
      <c r="W166" s="16">
        <v>0</v>
      </c>
      <c r="X166" s="16">
        <v>0</v>
      </c>
      <c r="Y166" s="16">
        <v>0</v>
      </c>
      <c r="Z166" s="16">
        <v>0</v>
      </c>
      <c r="AA166" s="16">
        <v>0</v>
      </c>
      <c r="AB166" s="16">
        <v>0</v>
      </c>
      <c r="AC166" s="16">
        <v>0</v>
      </c>
      <c r="AD166" s="13">
        <v>0</v>
      </c>
      <c r="AE166" s="16">
        <v>0</v>
      </c>
      <c r="AF166" s="13">
        <v>0</v>
      </c>
      <c r="AG166" s="16">
        <v>12440</v>
      </c>
      <c r="AH166" s="16">
        <v>1</v>
      </c>
      <c r="AI166" s="25">
        <v>0</v>
      </c>
      <c r="AJ166" s="25">
        <v>0</v>
      </c>
      <c r="AK166" s="16">
        <v>0</v>
      </c>
      <c r="AL166" s="16">
        <v>0</v>
      </c>
      <c r="AM166" s="16">
        <v>0</v>
      </c>
      <c r="AN166" s="16">
        <v>0</v>
      </c>
      <c r="AO166" s="16">
        <v>0</v>
      </c>
      <c r="AP166" s="13">
        <v>0</v>
      </c>
    </row>
    <row r="167" spans="1:42" ht="14.3" customHeight="1">
      <c r="A167" s="9" t="s">
        <v>519</v>
      </c>
      <c r="B167" s="16">
        <v>176</v>
      </c>
      <c r="C167" s="10">
        <v>2.2000000000000002</v>
      </c>
      <c r="D167" s="10">
        <v>17.8</v>
      </c>
      <c r="E167" s="23">
        <f t="shared" si="13"/>
        <v>20</v>
      </c>
      <c r="F167" s="13">
        <v>0</v>
      </c>
      <c r="G167" s="13">
        <v>0</v>
      </c>
      <c r="H167" s="13">
        <v>0</v>
      </c>
      <c r="I167" s="16">
        <v>0</v>
      </c>
      <c r="J167" s="16">
        <v>0</v>
      </c>
      <c r="K167" s="16">
        <v>0</v>
      </c>
      <c r="L167" s="16">
        <v>0</v>
      </c>
      <c r="M167" s="16">
        <v>0</v>
      </c>
      <c r="N167" s="16">
        <v>0</v>
      </c>
      <c r="O167" s="16">
        <v>0</v>
      </c>
      <c r="P167" s="10">
        <v>1.4E-2</v>
      </c>
      <c r="Q167" s="10">
        <v>1.2E-2</v>
      </c>
      <c r="R167" s="16">
        <v>0</v>
      </c>
      <c r="S167" s="16">
        <v>0</v>
      </c>
      <c r="T167" s="16">
        <v>0</v>
      </c>
      <c r="U167" s="16">
        <v>0</v>
      </c>
      <c r="V167" s="16">
        <v>6</v>
      </c>
      <c r="W167" s="16">
        <v>0</v>
      </c>
      <c r="X167" s="16">
        <v>0</v>
      </c>
      <c r="Y167" s="16">
        <v>0</v>
      </c>
      <c r="Z167" s="16">
        <v>0</v>
      </c>
      <c r="AA167" s="16">
        <v>0</v>
      </c>
      <c r="AB167" s="16">
        <v>0</v>
      </c>
      <c r="AC167" s="16">
        <v>0</v>
      </c>
      <c r="AD167" s="13">
        <v>0</v>
      </c>
      <c r="AE167" s="16">
        <v>0</v>
      </c>
      <c r="AF167" s="13">
        <v>0</v>
      </c>
      <c r="AG167" s="16">
        <v>24880</v>
      </c>
      <c r="AH167" s="16">
        <v>2</v>
      </c>
      <c r="AI167" s="25">
        <v>0</v>
      </c>
      <c r="AJ167" s="25">
        <v>0</v>
      </c>
      <c r="AK167" s="16">
        <v>0</v>
      </c>
      <c r="AL167" s="16">
        <v>0</v>
      </c>
      <c r="AM167" s="16">
        <v>0</v>
      </c>
      <c r="AN167" s="16">
        <v>0</v>
      </c>
      <c r="AO167" s="16">
        <v>0</v>
      </c>
      <c r="AP167" s="13">
        <v>0</v>
      </c>
    </row>
    <row r="168" spans="1:42" ht="14.3" customHeight="1">
      <c r="A168" s="9" t="s">
        <v>362</v>
      </c>
      <c r="B168" s="16">
        <v>107</v>
      </c>
      <c r="C168" s="10">
        <v>3.4</v>
      </c>
      <c r="D168" s="10">
        <v>5.3</v>
      </c>
      <c r="E168" s="23">
        <f t="shared" si="13"/>
        <v>8.6999999999999993</v>
      </c>
      <c r="F168" s="13">
        <v>0</v>
      </c>
      <c r="G168" s="13">
        <v>7</v>
      </c>
      <c r="H168" s="13">
        <v>0</v>
      </c>
      <c r="I168" s="16">
        <v>168</v>
      </c>
      <c r="J168" s="16">
        <v>73</v>
      </c>
      <c r="K168" s="16">
        <v>30</v>
      </c>
      <c r="L168" s="16">
        <v>7</v>
      </c>
      <c r="M168" s="16">
        <v>114</v>
      </c>
      <c r="N168" s="16">
        <v>95</v>
      </c>
      <c r="O168" s="16">
        <v>237</v>
      </c>
      <c r="P168" s="10">
        <v>1.101</v>
      </c>
      <c r="Q168" s="10">
        <v>0.71299999999999997</v>
      </c>
      <c r="R168" s="16">
        <v>78</v>
      </c>
      <c r="S168" s="16">
        <v>18</v>
      </c>
      <c r="T168" s="16">
        <v>62</v>
      </c>
      <c r="U168" s="16">
        <v>6</v>
      </c>
      <c r="V168" s="16">
        <v>268</v>
      </c>
      <c r="W168" s="16">
        <v>45</v>
      </c>
      <c r="X168" s="16">
        <v>140</v>
      </c>
      <c r="Y168" s="16">
        <v>1742</v>
      </c>
      <c r="Z168" s="16">
        <v>777</v>
      </c>
      <c r="AA168" s="16">
        <v>53</v>
      </c>
      <c r="AB168" s="16">
        <v>12</v>
      </c>
      <c r="AC168" s="16">
        <v>32</v>
      </c>
      <c r="AD168" s="13">
        <v>1</v>
      </c>
      <c r="AE168" s="16">
        <v>6</v>
      </c>
      <c r="AF168" s="13">
        <v>1</v>
      </c>
      <c r="AG168" s="16">
        <v>1641</v>
      </c>
      <c r="AH168" s="16">
        <v>26</v>
      </c>
      <c r="AI168" s="25">
        <v>406</v>
      </c>
      <c r="AJ168" s="25">
        <v>455</v>
      </c>
      <c r="AK168" s="16">
        <v>157</v>
      </c>
      <c r="AL168" s="16">
        <v>856</v>
      </c>
      <c r="AM168" s="16">
        <v>221</v>
      </c>
      <c r="AN168" s="16">
        <v>213</v>
      </c>
      <c r="AO168" s="16">
        <v>100</v>
      </c>
      <c r="AP168" s="13">
        <v>0</v>
      </c>
    </row>
    <row r="169" spans="1:42" ht="14.3" customHeight="1">
      <c r="A169" s="9" t="s">
        <v>361</v>
      </c>
      <c r="B169" s="16">
        <v>214</v>
      </c>
      <c r="C169" s="10">
        <v>6.4</v>
      </c>
      <c r="D169" s="10">
        <v>10.6</v>
      </c>
      <c r="E169" s="23">
        <f t="shared" si="13"/>
        <v>17</v>
      </c>
      <c r="F169" s="13">
        <v>0</v>
      </c>
      <c r="G169" s="13">
        <v>14</v>
      </c>
      <c r="H169" s="13">
        <v>0</v>
      </c>
      <c r="I169" s="16">
        <v>336</v>
      </c>
      <c r="J169" s="16">
        <v>146</v>
      </c>
      <c r="K169" s="16">
        <v>60</v>
      </c>
      <c r="L169" s="16">
        <v>14</v>
      </c>
      <c r="M169" s="16">
        <v>228</v>
      </c>
      <c r="N169" s="16">
        <v>190</v>
      </c>
      <c r="O169" s="16">
        <v>474</v>
      </c>
      <c r="P169" s="10">
        <v>1.202</v>
      </c>
      <c r="Q169" s="10">
        <v>1.4259999999999999</v>
      </c>
      <c r="R169" s="16">
        <v>156</v>
      </c>
      <c r="S169" s="16">
        <v>36</v>
      </c>
      <c r="T169" s="16">
        <v>124</v>
      </c>
      <c r="U169" s="16">
        <v>12</v>
      </c>
      <c r="V169" s="16">
        <v>536</v>
      </c>
      <c r="W169" s="16">
        <v>90</v>
      </c>
      <c r="X169" s="16">
        <v>280</v>
      </c>
      <c r="Y169" s="16">
        <v>3484</v>
      </c>
      <c r="Z169" s="16">
        <v>1554</v>
      </c>
      <c r="AA169" s="16">
        <v>106</v>
      </c>
      <c r="AB169" s="16">
        <v>24</v>
      </c>
      <c r="AC169" s="16">
        <v>64</v>
      </c>
      <c r="AD169" s="13">
        <v>2</v>
      </c>
      <c r="AE169" s="16">
        <v>12</v>
      </c>
      <c r="AF169" s="13">
        <v>1</v>
      </c>
      <c r="AG169" s="16">
        <v>3282</v>
      </c>
      <c r="AH169" s="16">
        <v>52</v>
      </c>
      <c r="AI169" s="25">
        <v>812</v>
      </c>
      <c r="AJ169" s="25">
        <v>910</v>
      </c>
      <c r="AK169" s="16">
        <v>314</v>
      </c>
      <c r="AL169" s="16">
        <v>1712</v>
      </c>
      <c r="AM169" s="16">
        <v>442</v>
      </c>
      <c r="AN169" s="16">
        <v>426</v>
      </c>
      <c r="AO169" s="16">
        <v>200</v>
      </c>
      <c r="AP169" s="13">
        <v>0</v>
      </c>
    </row>
    <row r="170" spans="1:42" ht="14.3" customHeight="1">
      <c r="A170" s="9" t="s">
        <v>114</v>
      </c>
      <c r="B170" s="16">
        <v>117</v>
      </c>
      <c r="C170" s="10">
        <v>3.7</v>
      </c>
      <c r="D170" s="10">
        <v>5.8</v>
      </c>
      <c r="E170" s="23">
        <f t="shared" si="13"/>
        <v>9.5</v>
      </c>
      <c r="F170" s="13">
        <v>0</v>
      </c>
      <c r="G170" s="13">
        <v>8</v>
      </c>
      <c r="H170" s="13">
        <v>0</v>
      </c>
      <c r="I170" s="16">
        <v>184</v>
      </c>
      <c r="J170" s="16">
        <v>80</v>
      </c>
      <c r="K170" s="16">
        <v>32</v>
      </c>
      <c r="L170" s="16">
        <v>8</v>
      </c>
      <c r="M170" s="16">
        <v>124</v>
      </c>
      <c r="N170" s="16">
        <v>103</v>
      </c>
      <c r="O170" s="16">
        <v>259</v>
      </c>
      <c r="P170" s="10">
        <v>1.2010000000000001</v>
      </c>
      <c r="Q170" s="10">
        <v>0.77800000000000002</v>
      </c>
      <c r="R170" s="16">
        <v>85</v>
      </c>
      <c r="S170" s="16">
        <v>19</v>
      </c>
      <c r="T170" s="16">
        <v>68</v>
      </c>
      <c r="U170" s="16">
        <v>6</v>
      </c>
      <c r="V170" s="16">
        <v>292</v>
      </c>
      <c r="W170" s="16">
        <v>49</v>
      </c>
      <c r="X170" s="16">
        <v>158</v>
      </c>
      <c r="Y170" s="16">
        <v>1900</v>
      </c>
      <c r="Z170" s="16">
        <v>847</v>
      </c>
      <c r="AA170" s="16">
        <v>58</v>
      </c>
      <c r="AB170" s="16">
        <v>13</v>
      </c>
      <c r="AC170" s="16">
        <v>35</v>
      </c>
      <c r="AD170" s="13">
        <v>1</v>
      </c>
      <c r="AE170" s="16">
        <v>7</v>
      </c>
      <c r="AF170" s="13">
        <v>1</v>
      </c>
      <c r="AG170" s="16">
        <v>1751</v>
      </c>
      <c r="AH170" s="16">
        <v>28</v>
      </c>
      <c r="AI170" s="25">
        <v>443</v>
      </c>
      <c r="AJ170" s="25">
        <v>497</v>
      </c>
      <c r="AK170" s="16">
        <v>171</v>
      </c>
      <c r="AL170" s="16">
        <v>934</v>
      </c>
      <c r="AM170" s="16">
        <v>241</v>
      </c>
      <c r="AN170" s="16">
        <v>233</v>
      </c>
      <c r="AO170" s="16">
        <v>109</v>
      </c>
      <c r="AP170" s="13">
        <v>0</v>
      </c>
    </row>
    <row r="171" spans="1:42" ht="14.3" customHeight="1">
      <c r="A171" s="9" t="s">
        <v>115</v>
      </c>
      <c r="B171" s="16">
        <v>127</v>
      </c>
      <c r="C171" s="10">
        <v>4</v>
      </c>
      <c r="D171" s="10">
        <v>6.3</v>
      </c>
      <c r="E171" s="23">
        <f t="shared" si="13"/>
        <v>10.3</v>
      </c>
      <c r="F171" s="13">
        <v>0</v>
      </c>
      <c r="G171" s="13">
        <v>8</v>
      </c>
      <c r="H171" s="13">
        <v>0</v>
      </c>
      <c r="I171" s="16">
        <v>199</v>
      </c>
      <c r="J171" s="16">
        <v>86</v>
      </c>
      <c r="K171" s="16">
        <v>35</v>
      </c>
      <c r="L171" s="16">
        <v>8</v>
      </c>
      <c r="M171" s="16">
        <v>135</v>
      </c>
      <c r="N171" s="16">
        <v>112</v>
      </c>
      <c r="O171" s="16">
        <v>280</v>
      </c>
      <c r="P171" s="10">
        <v>1.3009999999999999</v>
      </c>
      <c r="Q171" s="10">
        <v>0.84299999999999997</v>
      </c>
      <c r="R171" s="16">
        <v>92</v>
      </c>
      <c r="S171" s="16">
        <v>21</v>
      </c>
      <c r="T171" s="16">
        <v>73</v>
      </c>
      <c r="U171" s="16">
        <v>7</v>
      </c>
      <c r="V171" s="16">
        <v>316</v>
      </c>
      <c r="W171" s="16">
        <v>53</v>
      </c>
      <c r="X171" s="16">
        <v>166</v>
      </c>
      <c r="Y171" s="16">
        <v>2059</v>
      </c>
      <c r="Z171" s="16">
        <v>918</v>
      </c>
      <c r="AA171" s="16">
        <v>62</v>
      </c>
      <c r="AB171" s="16">
        <v>14</v>
      </c>
      <c r="AC171" s="16">
        <v>38</v>
      </c>
      <c r="AD171" s="13">
        <v>1</v>
      </c>
      <c r="AE171" s="16">
        <v>7</v>
      </c>
      <c r="AF171" s="13">
        <v>1</v>
      </c>
      <c r="AG171" s="16">
        <v>1940</v>
      </c>
      <c r="AH171" s="16">
        <v>31</v>
      </c>
      <c r="AI171" s="25">
        <v>480</v>
      </c>
      <c r="AJ171" s="25">
        <v>538</v>
      </c>
      <c r="AK171" s="16">
        <v>185</v>
      </c>
      <c r="AL171" s="16">
        <v>1012</v>
      </c>
      <c r="AM171" s="16">
        <v>261</v>
      </c>
      <c r="AN171" s="16">
        <v>252</v>
      </c>
      <c r="AO171" s="16">
        <v>118</v>
      </c>
      <c r="AP171" s="13">
        <v>0</v>
      </c>
    </row>
    <row r="172" spans="1:42" ht="14.3" customHeight="1">
      <c r="A172" s="9" t="s">
        <v>359</v>
      </c>
      <c r="B172" s="79">
        <v>273</v>
      </c>
      <c r="C172" s="80">
        <v>3</v>
      </c>
      <c r="D172" s="80">
        <v>11</v>
      </c>
      <c r="E172" s="81">
        <f t="shared" si="13"/>
        <v>14</v>
      </c>
      <c r="F172" s="81">
        <v>0</v>
      </c>
      <c r="G172" s="81">
        <v>36.450000000000003</v>
      </c>
      <c r="H172" s="13">
        <v>0</v>
      </c>
      <c r="I172" s="16">
        <v>841</v>
      </c>
      <c r="J172" s="16">
        <v>339</v>
      </c>
      <c r="K172" s="16">
        <v>30</v>
      </c>
      <c r="L172" s="16">
        <v>31</v>
      </c>
      <c r="M172" s="16">
        <v>188</v>
      </c>
      <c r="N172" s="16">
        <v>193</v>
      </c>
      <c r="O172" s="16">
        <v>1367</v>
      </c>
      <c r="P172" s="10">
        <v>0.84099999999999997</v>
      </c>
      <c r="Q172" s="10">
        <v>0.68500000000000005</v>
      </c>
      <c r="R172" s="16">
        <v>75</v>
      </c>
      <c r="S172" s="16">
        <v>18</v>
      </c>
      <c r="T172" s="16">
        <v>26</v>
      </c>
      <c r="U172" s="16">
        <v>43</v>
      </c>
      <c r="V172" s="16">
        <v>314</v>
      </c>
      <c r="W172" s="16">
        <v>106</v>
      </c>
      <c r="X172" s="16">
        <v>94</v>
      </c>
      <c r="Y172" s="16">
        <v>13363</v>
      </c>
      <c r="Z172" s="16">
        <v>386</v>
      </c>
      <c r="AA172" s="16">
        <v>351</v>
      </c>
      <c r="AB172" s="16">
        <v>1</v>
      </c>
      <c r="AC172" s="16">
        <v>10</v>
      </c>
      <c r="AD172" s="13">
        <v>2</v>
      </c>
      <c r="AE172" s="16">
        <v>584</v>
      </c>
      <c r="AF172" s="13">
        <v>3</v>
      </c>
      <c r="AG172" s="16">
        <v>16386</v>
      </c>
      <c r="AH172" s="16">
        <v>1</v>
      </c>
      <c r="AI172" s="24">
        <v>2123</v>
      </c>
      <c r="AJ172" s="24">
        <v>1373</v>
      </c>
      <c r="AK172" s="16">
        <v>336</v>
      </c>
      <c r="AL172" s="16">
        <v>3753</v>
      </c>
      <c r="AM172" s="16">
        <v>1088</v>
      </c>
      <c r="AN172" s="16">
        <v>699</v>
      </c>
      <c r="AO172" s="16">
        <v>260</v>
      </c>
      <c r="AP172" s="13">
        <v>0</v>
      </c>
    </row>
    <row r="173" spans="1:42" ht="14.3" customHeight="1">
      <c r="A173" s="9" t="s">
        <v>516</v>
      </c>
      <c r="B173" s="79">
        <v>102</v>
      </c>
      <c r="C173" s="80">
        <v>1.1000000000000001</v>
      </c>
      <c r="D173" s="80">
        <v>4.0999999999999996</v>
      </c>
      <c r="E173" s="81">
        <v>5.1999999999999993</v>
      </c>
      <c r="F173" s="81">
        <v>0</v>
      </c>
      <c r="G173" s="81">
        <v>13</v>
      </c>
      <c r="H173" s="13">
        <v>0</v>
      </c>
      <c r="I173" s="16">
        <v>314.9812734082397</v>
      </c>
      <c r="J173" s="16">
        <v>126.96629213483146</v>
      </c>
      <c r="K173" s="16">
        <v>11.235955056179776</v>
      </c>
      <c r="L173" s="16">
        <v>11.610486891385769</v>
      </c>
      <c r="M173" s="16">
        <v>70.411985018726597</v>
      </c>
      <c r="N173" s="16">
        <v>72.284644194756552</v>
      </c>
      <c r="O173" s="16">
        <v>511.98501872659176</v>
      </c>
      <c r="P173" s="10">
        <v>0.31498127340823967</v>
      </c>
      <c r="Q173" s="10">
        <v>0.25655430711610488</v>
      </c>
      <c r="R173" s="16">
        <v>28.08988764044944</v>
      </c>
      <c r="S173" s="16">
        <v>6.7415730337078656</v>
      </c>
      <c r="T173" s="16">
        <v>9.7378277153558059</v>
      </c>
      <c r="U173" s="16">
        <v>16.104868913857679</v>
      </c>
      <c r="V173" s="16">
        <v>117.60299625468166</v>
      </c>
      <c r="W173" s="16">
        <v>39.700374531835209</v>
      </c>
      <c r="X173" s="16">
        <v>35.205992509363298</v>
      </c>
      <c r="Y173" s="16">
        <v>5004.8689138576783</v>
      </c>
      <c r="Z173" s="16">
        <v>144.5692883895131</v>
      </c>
      <c r="AA173" s="16">
        <v>131.46067415730337</v>
      </c>
      <c r="AB173" s="16">
        <v>0.37453183520599254</v>
      </c>
      <c r="AC173" s="16">
        <v>3.7453183520599254</v>
      </c>
      <c r="AD173" s="13">
        <v>0.74906367041198507</v>
      </c>
      <c r="AE173" s="16">
        <v>218.72659176029964</v>
      </c>
      <c r="AF173" s="13">
        <v>1.1235955056179776</v>
      </c>
      <c r="AG173" s="16">
        <v>6137.0786516853932</v>
      </c>
      <c r="AH173" s="16">
        <v>0.37453183520599254</v>
      </c>
      <c r="AI173" s="24">
        <v>795.13108614232215</v>
      </c>
      <c r="AJ173" s="24">
        <v>514.2322097378277</v>
      </c>
      <c r="AK173" s="16">
        <v>125.84269662921349</v>
      </c>
      <c r="AL173" s="16">
        <v>1405.61797752809</v>
      </c>
      <c r="AM173" s="16">
        <v>407.49063670411988</v>
      </c>
      <c r="AN173" s="16">
        <v>261.79775280898878</v>
      </c>
      <c r="AO173" s="16">
        <v>97.378277153558059</v>
      </c>
      <c r="AP173" s="13">
        <v>0</v>
      </c>
    </row>
    <row r="174" spans="1:42" ht="14.3" customHeight="1">
      <c r="A174" s="9" t="s">
        <v>219</v>
      </c>
      <c r="B174" s="16">
        <v>10</v>
      </c>
      <c r="C174" s="10">
        <v>0</v>
      </c>
      <c r="D174" s="10">
        <v>0.1</v>
      </c>
      <c r="E174" s="23">
        <f t="shared" si="13"/>
        <v>0.1</v>
      </c>
      <c r="F174" s="13">
        <v>1</v>
      </c>
      <c r="G174" s="13">
        <v>1</v>
      </c>
      <c r="H174" s="13">
        <v>1</v>
      </c>
      <c r="I174" s="16">
        <v>3</v>
      </c>
      <c r="J174" s="16">
        <v>133</v>
      </c>
      <c r="K174" s="16">
        <v>8</v>
      </c>
      <c r="L174" s="16">
        <v>7</v>
      </c>
      <c r="M174" s="16">
        <v>14</v>
      </c>
      <c r="N174" s="16">
        <v>6</v>
      </c>
      <c r="O174" s="16">
        <v>33</v>
      </c>
      <c r="P174" s="10">
        <v>0.27500000000000002</v>
      </c>
      <c r="Q174" s="10">
        <v>9.1999999999999998E-2</v>
      </c>
      <c r="R174" s="16">
        <v>33</v>
      </c>
      <c r="S174" s="16">
        <v>77</v>
      </c>
      <c r="T174" s="16">
        <v>13</v>
      </c>
      <c r="U174" s="16">
        <v>1</v>
      </c>
      <c r="V174" s="16">
        <v>324</v>
      </c>
      <c r="W174" s="16">
        <v>31</v>
      </c>
      <c r="X174" s="16">
        <v>19</v>
      </c>
      <c r="Y174" s="16">
        <v>657</v>
      </c>
      <c r="Z174" s="16">
        <v>171</v>
      </c>
      <c r="AA174" s="16">
        <v>55</v>
      </c>
      <c r="AB174" s="16">
        <v>2</v>
      </c>
      <c r="AC174" s="16">
        <v>21</v>
      </c>
      <c r="AD174" s="13">
        <v>0</v>
      </c>
      <c r="AE174" s="16">
        <v>13499</v>
      </c>
      <c r="AF174" s="13">
        <v>0</v>
      </c>
      <c r="AG174" s="16">
        <v>887</v>
      </c>
      <c r="AH174" s="16">
        <v>5</v>
      </c>
      <c r="AI174" s="24">
        <v>38</v>
      </c>
      <c r="AJ174" s="24">
        <v>24</v>
      </c>
      <c r="AK174" s="16">
        <v>5</v>
      </c>
      <c r="AL174" s="16">
        <v>203</v>
      </c>
      <c r="AM174" s="16">
        <v>14</v>
      </c>
      <c r="AN174" s="16">
        <v>4</v>
      </c>
      <c r="AO174" s="16">
        <v>5</v>
      </c>
      <c r="AP174" s="13">
        <v>0.1</v>
      </c>
    </row>
    <row r="175" spans="1:42" ht="14.3" customHeight="1">
      <c r="A175" s="9" t="s">
        <v>200</v>
      </c>
      <c r="B175" s="16">
        <v>18</v>
      </c>
      <c r="C175" s="10">
        <v>0</v>
      </c>
      <c r="D175" s="10">
        <v>0.2</v>
      </c>
      <c r="E175" s="23">
        <f t="shared" si="13"/>
        <v>0.2</v>
      </c>
      <c r="F175" s="13">
        <v>3</v>
      </c>
      <c r="G175" s="13">
        <v>1</v>
      </c>
      <c r="H175" s="13">
        <v>1</v>
      </c>
      <c r="I175" s="16">
        <v>6</v>
      </c>
      <c r="J175" s="16">
        <v>254</v>
      </c>
      <c r="K175" s="16">
        <v>15</v>
      </c>
      <c r="L175" s="16">
        <v>14</v>
      </c>
      <c r="M175" s="16">
        <v>27</v>
      </c>
      <c r="N175" s="16">
        <v>12</v>
      </c>
      <c r="O175" s="16">
        <v>63</v>
      </c>
      <c r="P175" s="10">
        <v>0.52500000000000002</v>
      </c>
      <c r="Q175" s="10">
        <v>0.17599999999999999</v>
      </c>
      <c r="R175" s="16">
        <v>63</v>
      </c>
      <c r="S175" s="16">
        <v>147</v>
      </c>
      <c r="T175" s="16">
        <v>25</v>
      </c>
      <c r="U175" s="16">
        <v>2</v>
      </c>
      <c r="V175" s="16">
        <v>619</v>
      </c>
      <c r="W175" s="16">
        <v>60</v>
      </c>
      <c r="X175" s="16">
        <v>37</v>
      </c>
      <c r="Y175" s="16">
        <v>1253</v>
      </c>
      <c r="Z175" s="16">
        <v>326</v>
      </c>
      <c r="AA175" s="16">
        <v>105</v>
      </c>
      <c r="AB175" s="16">
        <v>4</v>
      </c>
      <c r="AC175" s="16">
        <v>41</v>
      </c>
      <c r="AD175" s="13">
        <v>0</v>
      </c>
      <c r="AE175" s="16">
        <v>25770</v>
      </c>
      <c r="AF175" s="13">
        <v>0</v>
      </c>
      <c r="AG175" s="16">
        <v>1694</v>
      </c>
      <c r="AH175" s="16">
        <v>9</v>
      </c>
      <c r="AI175" s="24">
        <v>38</v>
      </c>
      <c r="AJ175" s="24">
        <v>24</v>
      </c>
      <c r="AK175" s="16">
        <v>9</v>
      </c>
      <c r="AL175" s="16">
        <v>356</v>
      </c>
      <c r="AM175" s="16">
        <v>25</v>
      </c>
      <c r="AN175" s="16">
        <v>6</v>
      </c>
      <c r="AO175" s="16">
        <v>8</v>
      </c>
      <c r="AP175" s="13">
        <v>0.2</v>
      </c>
    </row>
    <row r="176" spans="1:42" ht="14.3" customHeight="1">
      <c r="A176" s="9" t="s">
        <v>515</v>
      </c>
      <c r="B176" s="18">
        <v>103</v>
      </c>
      <c r="C176" s="11">
        <v>0.75</v>
      </c>
      <c r="D176" s="11">
        <v>8.75</v>
      </c>
      <c r="E176" s="22">
        <f t="shared" si="13"/>
        <v>9.5</v>
      </c>
      <c r="F176" s="22">
        <v>1.25</v>
      </c>
      <c r="G176" s="22">
        <v>2.25</v>
      </c>
      <c r="H176" s="13">
        <v>1</v>
      </c>
      <c r="I176" s="16">
        <v>0.5</v>
      </c>
      <c r="J176" s="16">
        <v>81.5</v>
      </c>
      <c r="K176" s="16">
        <v>13</v>
      </c>
      <c r="L176" s="16">
        <v>19.5</v>
      </c>
      <c r="M176" s="16">
        <v>71.5</v>
      </c>
      <c r="N176" s="16">
        <v>21</v>
      </c>
      <c r="O176" s="16">
        <v>3.5</v>
      </c>
      <c r="P176" s="10">
        <v>0.375</v>
      </c>
      <c r="Q176" s="10">
        <v>0.40500000000000003</v>
      </c>
      <c r="R176" s="16">
        <v>132</v>
      </c>
      <c r="S176" s="16">
        <v>295.5</v>
      </c>
      <c r="T176" s="16">
        <v>102</v>
      </c>
      <c r="U176" s="16">
        <v>0.5</v>
      </c>
      <c r="V176" s="16">
        <v>8</v>
      </c>
      <c r="W176" s="16">
        <v>51</v>
      </c>
      <c r="X176" s="16">
        <v>18</v>
      </c>
      <c r="Y176" s="16">
        <v>625</v>
      </c>
      <c r="Z176" s="16">
        <v>123</v>
      </c>
      <c r="AA176" s="16">
        <v>130.5</v>
      </c>
      <c r="AB176" s="16">
        <v>3</v>
      </c>
      <c r="AC176" s="16">
        <v>11.5</v>
      </c>
      <c r="AD176" s="13">
        <v>0</v>
      </c>
      <c r="AE176" s="16">
        <v>390</v>
      </c>
      <c r="AF176" s="13">
        <v>0</v>
      </c>
      <c r="AG176" s="16">
        <v>1191</v>
      </c>
      <c r="AH176" s="16">
        <v>0.5</v>
      </c>
      <c r="AI176" s="24">
        <v>45.5</v>
      </c>
      <c r="AJ176" s="24">
        <v>261.5</v>
      </c>
      <c r="AK176" s="16">
        <v>30.5</v>
      </c>
      <c r="AL176" s="16">
        <v>447</v>
      </c>
      <c r="AM176" s="16">
        <v>121</v>
      </c>
      <c r="AN176" s="16">
        <v>26</v>
      </c>
      <c r="AO176" s="16">
        <v>19.5</v>
      </c>
      <c r="AP176" s="13">
        <v>0.15</v>
      </c>
    </row>
    <row r="177" spans="1:42" ht="14.3" customHeight="1">
      <c r="A177" s="9" t="s">
        <v>168</v>
      </c>
      <c r="B177" s="18">
        <v>206</v>
      </c>
      <c r="C177" s="11">
        <v>1.5</v>
      </c>
      <c r="D177" s="11">
        <v>17.5</v>
      </c>
      <c r="E177" s="22">
        <f t="shared" si="13"/>
        <v>19</v>
      </c>
      <c r="F177" s="22">
        <v>2.5</v>
      </c>
      <c r="G177" s="22">
        <v>4.5</v>
      </c>
      <c r="H177" s="13">
        <v>2</v>
      </c>
      <c r="I177" s="16">
        <v>1</v>
      </c>
      <c r="J177" s="16">
        <v>163</v>
      </c>
      <c r="K177" s="16">
        <v>26</v>
      </c>
      <c r="L177" s="16">
        <v>39</v>
      </c>
      <c r="M177" s="16">
        <v>143</v>
      </c>
      <c r="N177" s="16">
        <v>42</v>
      </c>
      <c r="O177" s="16">
        <v>7</v>
      </c>
      <c r="P177" s="10">
        <v>0.75</v>
      </c>
      <c r="Q177" s="10">
        <v>0.81</v>
      </c>
      <c r="R177" s="16">
        <v>264</v>
      </c>
      <c r="S177" s="16">
        <v>591</v>
      </c>
      <c r="T177" s="16">
        <v>204</v>
      </c>
      <c r="U177" s="16">
        <v>1</v>
      </c>
      <c r="V177" s="16">
        <v>16</v>
      </c>
      <c r="W177" s="16">
        <v>102</v>
      </c>
      <c r="X177" s="16">
        <v>36</v>
      </c>
      <c r="Y177" s="16">
        <v>1250</v>
      </c>
      <c r="Z177" s="16">
        <v>246</v>
      </c>
      <c r="AA177" s="16">
        <v>261</v>
      </c>
      <c r="AB177" s="16">
        <v>6</v>
      </c>
      <c r="AC177" s="16">
        <v>23</v>
      </c>
      <c r="AD177" s="13">
        <v>0</v>
      </c>
      <c r="AE177" s="16">
        <v>780</v>
      </c>
      <c r="AF177" s="13">
        <v>0</v>
      </c>
      <c r="AG177" s="16">
        <v>2382</v>
      </c>
      <c r="AH177" s="16">
        <v>1</v>
      </c>
      <c r="AI177" s="25">
        <v>91</v>
      </c>
      <c r="AJ177" s="25">
        <v>523</v>
      </c>
      <c r="AK177" s="16">
        <v>61</v>
      </c>
      <c r="AL177" s="16">
        <v>894</v>
      </c>
      <c r="AM177" s="16">
        <v>242</v>
      </c>
      <c r="AN177" s="16">
        <v>52</v>
      </c>
      <c r="AO177" s="16">
        <v>39</v>
      </c>
      <c r="AP177" s="13">
        <v>0.3</v>
      </c>
    </row>
    <row r="178" spans="1:42" ht="14.3" customHeight="1">
      <c r="A178" s="9" t="s">
        <v>367</v>
      </c>
      <c r="B178" s="16">
        <v>36</v>
      </c>
      <c r="C178" s="10">
        <v>0</v>
      </c>
      <c r="D178" s="10">
        <v>0</v>
      </c>
      <c r="E178" s="23">
        <f t="shared" si="13"/>
        <v>0</v>
      </c>
      <c r="F178" s="13">
        <v>8</v>
      </c>
      <c r="G178" s="13">
        <v>0.3</v>
      </c>
      <c r="H178" s="13">
        <v>0.3</v>
      </c>
      <c r="I178" s="16">
        <v>1</v>
      </c>
      <c r="J178" s="16">
        <v>95</v>
      </c>
      <c r="K178" s="16">
        <v>9</v>
      </c>
      <c r="L178" s="16">
        <v>5</v>
      </c>
      <c r="M178" s="16">
        <v>10</v>
      </c>
      <c r="N178" s="16">
        <v>4</v>
      </c>
      <c r="O178" s="16">
        <v>1</v>
      </c>
      <c r="P178" s="10">
        <v>0.25</v>
      </c>
      <c r="Q178" s="10">
        <v>2.8000000000000001E-2</v>
      </c>
      <c r="R178" s="16">
        <v>42</v>
      </c>
      <c r="S178" s="16">
        <v>52</v>
      </c>
      <c r="T178" s="16">
        <v>7</v>
      </c>
      <c r="U178" s="16">
        <v>1</v>
      </c>
      <c r="V178" s="16">
        <v>15</v>
      </c>
      <c r="W178" s="16">
        <v>23</v>
      </c>
      <c r="X178" s="16">
        <v>13</v>
      </c>
      <c r="Y178" s="16">
        <v>264</v>
      </c>
      <c r="Z178" s="16">
        <v>33</v>
      </c>
      <c r="AA178" s="16">
        <v>38</v>
      </c>
      <c r="AB178" s="16">
        <v>1</v>
      </c>
      <c r="AC178" s="16">
        <v>3</v>
      </c>
      <c r="AD178" s="13">
        <v>0</v>
      </c>
      <c r="AE178" s="16">
        <v>2000</v>
      </c>
      <c r="AF178" s="13">
        <v>0</v>
      </c>
      <c r="AG178" s="16">
        <v>648</v>
      </c>
      <c r="AH178" s="16">
        <v>5</v>
      </c>
      <c r="AI178" s="25">
        <v>8</v>
      </c>
      <c r="AJ178" s="25">
        <v>26</v>
      </c>
      <c r="AK178" s="16">
        <v>6</v>
      </c>
      <c r="AL178" s="16">
        <v>72</v>
      </c>
      <c r="AM178" s="16">
        <v>11</v>
      </c>
      <c r="AN178" s="16">
        <v>12</v>
      </c>
      <c r="AO178" s="16">
        <v>2</v>
      </c>
      <c r="AP178" s="13">
        <v>0.7</v>
      </c>
    </row>
    <row r="179" spans="1:42" ht="14.3" customHeight="1">
      <c r="A179" s="9" t="s">
        <v>369</v>
      </c>
      <c r="B179" s="16">
        <v>53</v>
      </c>
      <c r="C179" s="10">
        <v>0</v>
      </c>
      <c r="D179" s="10">
        <v>0</v>
      </c>
      <c r="E179" s="23">
        <f t="shared" si="13"/>
        <v>0</v>
      </c>
      <c r="F179" s="13">
        <v>12</v>
      </c>
      <c r="G179" s="13">
        <v>1</v>
      </c>
      <c r="H179" s="13">
        <v>1</v>
      </c>
      <c r="I179" s="16">
        <v>2</v>
      </c>
      <c r="J179" s="16">
        <v>143</v>
      </c>
      <c r="K179" s="16">
        <v>14</v>
      </c>
      <c r="L179" s="16">
        <v>7</v>
      </c>
      <c r="M179" s="16">
        <v>15</v>
      </c>
      <c r="N179" s="16">
        <v>6</v>
      </c>
      <c r="O179" s="16">
        <v>2</v>
      </c>
      <c r="P179" s="10">
        <v>0.375</v>
      </c>
      <c r="Q179" s="10">
        <v>4.1000000000000002E-2</v>
      </c>
      <c r="R179" s="16">
        <v>62</v>
      </c>
      <c r="S179" s="16">
        <v>78</v>
      </c>
      <c r="T179" s="16">
        <v>11</v>
      </c>
      <c r="U179" s="16">
        <v>1</v>
      </c>
      <c r="V179" s="16">
        <v>22</v>
      </c>
      <c r="W179" s="16">
        <v>34</v>
      </c>
      <c r="X179" s="16">
        <v>19</v>
      </c>
      <c r="Y179" s="16">
        <v>396</v>
      </c>
      <c r="Z179" s="16">
        <v>49</v>
      </c>
      <c r="AA179" s="16">
        <v>56</v>
      </c>
      <c r="AB179" s="16">
        <v>1</v>
      </c>
      <c r="AC179" s="16">
        <v>4</v>
      </c>
      <c r="AD179" s="13">
        <v>0</v>
      </c>
      <c r="AE179" s="16">
        <v>3000</v>
      </c>
      <c r="AF179" s="13">
        <v>0</v>
      </c>
      <c r="AG179" s="16">
        <v>973</v>
      </c>
      <c r="AH179" s="16">
        <v>8</v>
      </c>
      <c r="AI179" s="25">
        <v>12</v>
      </c>
      <c r="AJ179" s="25">
        <v>39</v>
      </c>
      <c r="AK179" s="16">
        <v>9</v>
      </c>
      <c r="AL179" s="16">
        <v>108</v>
      </c>
      <c r="AM179" s="16">
        <v>16</v>
      </c>
      <c r="AN179" s="16">
        <v>17</v>
      </c>
      <c r="AO179" s="16">
        <v>3</v>
      </c>
      <c r="AP179" s="13">
        <v>1</v>
      </c>
    </row>
    <row r="180" spans="1:42" ht="14.3" customHeight="1">
      <c r="A180" s="9" t="s">
        <v>368</v>
      </c>
      <c r="B180" s="16">
        <v>72</v>
      </c>
      <c r="C180" s="10">
        <v>0</v>
      </c>
      <c r="D180" s="10">
        <v>0</v>
      </c>
      <c r="E180" s="23">
        <f t="shared" si="13"/>
        <v>0</v>
      </c>
      <c r="F180" s="13">
        <v>16</v>
      </c>
      <c r="G180" s="13">
        <v>0.6</v>
      </c>
      <c r="H180" s="13">
        <v>0.6</v>
      </c>
      <c r="I180" s="16">
        <v>2</v>
      </c>
      <c r="J180" s="16">
        <v>190</v>
      </c>
      <c r="K180" s="16">
        <v>18</v>
      </c>
      <c r="L180" s="16">
        <v>10</v>
      </c>
      <c r="M180" s="16">
        <v>20</v>
      </c>
      <c r="N180" s="16">
        <v>8</v>
      </c>
      <c r="O180" s="16">
        <v>2</v>
      </c>
      <c r="P180" s="10">
        <v>0.5</v>
      </c>
      <c r="Q180" s="10">
        <v>5.6000000000000001E-2</v>
      </c>
      <c r="R180" s="16">
        <v>84</v>
      </c>
      <c r="S180" s="16">
        <v>104</v>
      </c>
      <c r="T180" s="16">
        <v>14</v>
      </c>
      <c r="U180" s="16">
        <v>2</v>
      </c>
      <c r="V180" s="16">
        <v>30</v>
      </c>
      <c r="W180" s="16">
        <v>46</v>
      </c>
      <c r="X180" s="16">
        <v>26</v>
      </c>
      <c r="Y180" s="16">
        <v>528</v>
      </c>
      <c r="Z180" s="16">
        <v>66</v>
      </c>
      <c r="AA180" s="16">
        <v>76</v>
      </c>
      <c r="AB180" s="16">
        <v>2</v>
      </c>
      <c r="AC180" s="16">
        <v>6</v>
      </c>
      <c r="AD180" s="13">
        <v>0</v>
      </c>
      <c r="AE180" s="16">
        <v>4000</v>
      </c>
      <c r="AF180" s="13">
        <v>0</v>
      </c>
      <c r="AG180" s="16">
        <v>1296</v>
      </c>
      <c r="AH180" s="16">
        <v>10</v>
      </c>
      <c r="AI180" s="25">
        <v>16</v>
      </c>
      <c r="AJ180" s="25">
        <v>52</v>
      </c>
      <c r="AK180" s="16">
        <v>12</v>
      </c>
      <c r="AL180" s="16">
        <v>144</v>
      </c>
      <c r="AM180" s="16">
        <v>22</v>
      </c>
      <c r="AN180" s="16">
        <v>24</v>
      </c>
      <c r="AO180" s="16">
        <v>4</v>
      </c>
      <c r="AP180" s="13">
        <v>1.4</v>
      </c>
    </row>
    <row r="181" spans="1:42" ht="14.3" customHeight="1">
      <c r="A181" s="9" t="s">
        <v>338</v>
      </c>
      <c r="B181" s="16">
        <v>89</v>
      </c>
      <c r="C181" s="10">
        <v>0</v>
      </c>
      <c r="D181" s="10">
        <v>0</v>
      </c>
      <c r="E181" s="23">
        <f t="shared" si="13"/>
        <v>0</v>
      </c>
      <c r="F181" s="13">
        <v>20</v>
      </c>
      <c r="G181" s="13">
        <v>1</v>
      </c>
      <c r="H181" s="13">
        <v>1</v>
      </c>
      <c r="I181" s="16">
        <v>3</v>
      </c>
      <c r="J181" s="16">
        <v>238</v>
      </c>
      <c r="K181" s="16">
        <v>23</v>
      </c>
      <c r="L181" s="16">
        <v>11</v>
      </c>
      <c r="M181" s="16">
        <v>25</v>
      </c>
      <c r="N181" s="16">
        <v>10</v>
      </c>
      <c r="O181" s="16">
        <v>3</v>
      </c>
      <c r="P181" s="10">
        <v>0.625</v>
      </c>
      <c r="Q181" s="10">
        <v>7.0000000000000007E-2</v>
      </c>
      <c r="R181" s="16">
        <v>104</v>
      </c>
      <c r="S181" s="16">
        <v>130</v>
      </c>
      <c r="T181" s="16">
        <v>18</v>
      </c>
      <c r="U181" s="16">
        <v>1</v>
      </c>
      <c r="V181" s="16">
        <v>36</v>
      </c>
      <c r="W181" s="16">
        <v>56</v>
      </c>
      <c r="X181" s="16">
        <v>31</v>
      </c>
      <c r="Y181" s="16">
        <v>659</v>
      </c>
      <c r="Z181" s="16">
        <v>81</v>
      </c>
      <c r="AA181" s="16">
        <v>94</v>
      </c>
      <c r="AB181" s="16">
        <v>2</v>
      </c>
      <c r="AC181" s="16">
        <v>6</v>
      </c>
      <c r="AD181" s="13">
        <v>0</v>
      </c>
      <c r="AE181" s="16">
        <v>5000</v>
      </c>
      <c r="AF181" s="13">
        <v>0</v>
      </c>
      <c r="AG181" s="16">
        <v>1621</v>
      </c>
      <c r="AH181" s="16">
        <v>13</v>
      </c>
      <c r="AI181" s="25">
        <v>20</v>
      </c>
      <c r="AJ181" s="25">
        <v>65</v>
      </c>
      <c r="AK181" s="16">
        <v>15</v>
      </c>
      <c r="AL181" s="16">
        <v>180</v>
      </c>
      <c r="AM181" s="16">
        <v>26</v>
      </c>
      <c r="AN181" s="16">
        <v>29</v>
      </c>
      <c r="AO181" s="16">
        <v>5</v>
      </c>
      <c r="AP181" s="13">
        <v>1.6</v>
      </c>
    </row>
    <row r="182" spans="1:42" ht="14.3" customHeight="1">
      <c r="A182" s="9" t="s">
        <v>116</v>
      </c>
      <c r="B182" s="18">
        <v>103</v>
      </c>
      <c r="C182" s="11">
        <v>1.2</v>
      </c>
      <c r="D182" s="11">
        <v>0.6</v>
      </c>
      <c r="E182" s="22">
        <f t="shared" si="13"/>
        <v>1.7999999999999998</v>
      </c>
      <c r="F182" s="22">
        <v>1.6</v>
      </c>
      <c r="G182" s="22">
        <v>20</v>
      </c>
      <c r="H182" s="22">
        <v>0.1</v>
      </c>
      <c r="I182" s="18">
        <v>0</v>
      </c>
      <c r="J182" s="18">
        <v>0</v>
      </c>
      <c r="K182" s="18">
        <v>0</v>
      </c>
      <c r="L182" s="18">
        <v>0</v>
      </c>
      <c r="M182" s="18">
        <v>0</v>
      </c>
      <c r="N182" s="18">
        <v>0</v>
      </c>
      <c r="O182" s="18">
        <v>0</v>
      </c>
      <c r="P182" s="11">
        <v>0</v>
      </c>
      <c r="Q182" s="11">
        <v>0</v>
      </c>
      <c r="R182" s="18">
        <v>0</v>
      </c>
      <c r="S182" s="18">
        <v>0</v>
      </c>
      <c r="T182" s="18">
        <v>0</v>
      </c>
      <c r="U182" s="18">
        <v>0</v>
      </c>
      <c r="V182" s="18">
        <v>0</v>
      </c>
      <c r="W182" s="18">
        <v>0</v>
      </c>
      <c r="X182" s="18">
        <v>0</v>
      </c>
      <c r="Y182" s="18">
        <v>0</v>
      </c>
      <c r="Z182" s="18">
        <v>0</v>
      </c>
      <c r="AA182" s="18">
        <v>0</v>
      </c>
      <c r="AB182" s="18">
        <v>0</v>
      </c>
      <c r="AC182" s="18">
        <v>0</v>
      </c>
      <c r="AD182" s="22">
        <v>0</v>
      </c>
      <c r="AE182" s="18">
        <v>0</v>
      </c>
      <c r="AF182" s="22">
        <v>0</v>
      </c>
      <c r="AG182" s="18">
        <v>0</v>
      </c>
      <c r="AH182" s="18">
        <v>0</v>
      </c>
      <c r="AI182" s="24">
        <v>2400</v>
      </c>
      <c r="AJ182" s="24">
        <v>525</v>
      </c>
      <c r="AK182" s="16">
        <v>440</v>
      </c>
      <c r="AL182" s="16">
        <v>4525</v>
      </c>
      <c r="AM182" s="16">
        <v>350</v>
      </c>
      <c r="AN182" s="16">
        <v>440</v>
      </c>
      <c r="AO182" s="16">
        <v>350</v>
      </c>
      <c r="AP182" s="13">
        <v>0</v>
      </c>
    </row>
    <row r="183" spans="1:42" ht="14.3" customHeight="1">
      <c r="A183" s="9" t="s">
        <v>292</v>
      </c>
      <c r="B183" s="18">
        <v>106</v>
      </c>
      <c r="C183" s="11">
        <v>3.55</v>
      </c>
      <c r="D183" s="11">
        <v>5.45</v>
      </c>
      <c r="E183" s="22">
        <f t="shared" si="13"/>
        <v>9</v>
      </c>
      <c r="F183" s="22">
        <v>0.3</v>
      </c>
      <c r="G183" s="22">
        <v>6</v>
      </c>
      <c r="H183" s="23">
        <v>0</v>
      </c>
      <c r="I183" s="20">
        <v>417</v>
      </c>
      <c r="J183" s="20">
        <v>124.5</v>
      </c>
      <c r="K183" s="20">
        <v>6</v>
      </c>
      <c r="L183" s="20">
        <v>10</v>
      </c>
      <c r="M183" s="20">
        <v>65.5</v>
      </c>
      <c r="N183" s="20">
        <v>60.5</v>
      </c>
      <c r="O183" s="20">
        <v>563</v>
      </c>
      <c r="P183" s="19">
        <v>0.39500000000000002</v>
      </c>
      <c r="Q183" s="19">
        <v>64.5</v>
      </c>
      <c r="R183" s="20">
        <v>31.5</v>
      </c>
      <c r="S183" s="20">
        <v>36</v>
      </c>
      <c r="T183" s="20">
        <v>20</v>
      </c>
      <c r="U183" s="20">
        <v>1</v>
      </c>
      <c r="V183" s="20">
        <v>51</v>
      </c>
      <c r="W183" s="20">
        <v>251.5</v>
      </c>
      <c r="X183" s="20">
        <v>74</v>
      </c>
      <c r="Y183" s="20">
        <v>3339.5</v>
      </c>
      <c r="Z183" s="20">
        <v>161.5</v>
      </c>
      <c r="AA183" s="20">
        <v>153</v>
      </c>
      <c r="AB183" s="20">
        <v>0.5</v>
      </c>
      <c r="AC183" s="20">
        <v>0.5</v>
      </c>
      <c r="AD183" s="23">
        <v>0.5</v>
      </c>
      <c r="AE183" s="20">
        <v>11437</v>
      </c>
      <c r="AF183" s="23">
        <v>0</v>
      </c>
      <c r="AG183" s="20">
        <v>269</v>
      </c>
      <c r="AH183" s="20">
        <v>4.5</v>
      </c>
      <c r="AI183" s="24">
        <v>643</v>
      </c>
      <c r="AJ183" s="24">
        <v>448.5</v>
      </c>
      <c r="AK183" s="16">
        <v>91</v>
      </c>
      <c r="AL183" s="16">
        <v>1215</v>
      </c>
      <c r="AM183" s="16">
        <v>394.5</v>
      </c>
      <c r="AN183" s="16">
        <v>189.5</v>
      </c>
      <c r="AO183" s="16">
        <v>83.5</v>
      </c>
      <c r="AP183" s="13">
        <v>0</v>
      </c>
    </row>
    <row r="184" spans="1:42" ht="14.3" customHeight="1">
      <c r="A184" s="9" t="s">
        <v>290</v>
      </c>
      <c r="B184" s="18">
        <v>212</v>
      </c>
      <c r="C184" s="11">
        <v>7.1</v>
      </c>
      <c r="D184" s="11">
        <v>10.9</v>
      </c>
      <c r="E184" s="22">
        <f t="shared" si="13"/>
        <v>18</v>
      </c>
      <c r="F184" s="22">
        <v>0.6</v>
      </c>
      <c r="G184" s="22">
        <v>12</v>
      </c>
      <c r="H184" s="13">
        <v>0</v>
      </c>
      <c r="I184" s="16">
        <v>834</v>
      </c>
      <c r="J184" s="16">
        <v>249</v>
      </c>
      <c r="K184" s="16">
        <v>12</v>
      </c>
      <c r="L184" s="16">
        <v>20</v>
      </c>
      <c r="M184" s="16">
        <v>131</v>
      </c>
      <c r="N184" s="16">
        <v>121</v>
      </c>
      <c r="O184" s="16">
        <v>1126</v>
      </c>
      <c r="P184" s="10">
        <v>0.78700000000000003</v>
      </c>
      <c r="Q184" s="10">
        <v>1.2889999999999999</v>
      </c>
      <c r="R184" s="16">
        <v>63</v>
      </c>
      <c r="S184" s="16">
        <v>72</v>
      </c>
      <c r="T184" s="16">
        <v>40</v>
      </c>
      <c r="U184" s="16">
        <v>2</v>
      </c>
      <c r="V184" s="16">
        <v>102</v>
      </c>
      <c r="W184" s="16">
        <v>503</v>
      </c>
      <c r="X184" s="16">
        <v>148</v>
      </c>
      <c r="Y184" s="16">
        <v>6679</v>
      </c>
      <c r="Z184" s="16">
        <v>323</v>
      </c>
      <c r="AA184" s="16">
        <v>306</v>
      </c>
      <c r="AB184" s="16">
        <v>1</v>
      </c>
      <c r="AC184" s="16">
        <v>1</v>
      </c>
      <c r="AD184" s="13">
        <v>1</v>
      </c>
      <c r="AE184" s="16">
        <v>22874</v>
      </c>
      <c r="AF184" s="13">
        <v>0</v>
      </c>
      <c r="AG184" s="16">
        <v>538</v>
      </c>
      <c r="AH184" s="16">
        <v>9</v>
      </c>
      <c r="AI184" s="24">
        <v>1286</v>
      </c>
      <c r="AJ184" s="24">
        <v>897</v>
      </c>
      <c r="AK184" s="16">
        <v>182</v>
      </c>
      <c r="AL184" s="16">
        <v>2430</v>
      </c>
      <c r="AM184" s="16">
        <v>789</v>
      </c>
      <c r="AN184" s="16">
        <v>379</v>
      </c>
      <c r="AO184" s="16">
        <v>167</v>
      </c>
      <c r="AP184" s="13">
        <v>0</v>
      </c>
    </row>
    <row r="185" spans="1:42" ht="14.3" customHeight="1">
      <c r="A185" s="9" t="s">
        <v>529</v>
      </c>
      <c r="B185" s="18">
        <v>116.5</v>
      </c>
      <c r="C185" s="11">
        <v>4</v>
      </c>
      <c r="D185" s="11">
        <v>6</v>
      </c>
      <c r="E185" s="22">
        <f>C185+D185</f>
        <v>10</v>
      </c>
      <c r="F185" s="22">
        <v>0.35</v>
      </c>
      <c r="G185" s="22">
        <v>6</v>
      </c>
      <c r="H185" s="23">
        <v>0</v>
      </c>
      <c r="I185" s="20">
        <v>417</v>
      </c>
      <c r="J185" s="20">
        <v>124.5</v>
      </c>
      <c r="K185" s="20">
        <v>6</v>
      </c>
      <c r="L185" s="20">
        <v>10</v>
      </c>
      <c r="M185" s="20">
        <v>65.5</v>
      </c>
      <c r="N185" s="20">
        <v>60.5</v>
      </c>
      <c r="O185" s="20">
        <v>563</v>
      </c>
      <c r="P185" s="19">
        <v>0.39500000000000002</v>
      </c>
      <c r="Q185" s="19">
        <v>64.5</v>
      </c>
      <c r="R185" s="20">
        <v>31.5</v>
      </c>
      <c r="S185" s="20">
        <v>36</v>
      </c>
      <c r="T185" s="20">
        <v>20</v>
      </c>
      <c r="U185" s="20">
        <v>1</v>
      </c>
      <c r="V185" s="20">
        <v>51</v>
      </c>
      <c r="W185" s="20">
        <v>251.5</v>
      </c>
      <c r="X185" s="20">
        <v>74</v>
      </c>
      <c r="Y185" s="20">
        <v>3339.5</v>
      </c>
      <c r="Z185" s="20">
        <v>161.5</v>
      </c>
      <c r="AA185" s="20">
        <v>153</v>
      </c>
      <c r="AB185" s="20">
        <v>0.5</v>
      </c>
      <c r="AC185" s="20">
        <v>0.5</v>
      </c>
      <c r="AD185" s="23">
        <v>0.5</v>
      </c>
      <c r="AE185" s="20">
        <v>11437</v>
      </c>
      <c r="AF185" s="23">
        <v>0</v>
      </c>
      <c r="AG185" s="20">
        <v>269</v>
      </c>
      <c r="AH185" s="20">
        <v>4.5</v>
      </c>
      <c r="AI185" s="24">
        <v>643</v>
      </c>
      <c r="AJ185" s="24">
        <v>448.5</v>
      </c>
      <c r="AK185" s="16">
        <v>91</v>
      </c>
      <c r="AL185" s="16">
        <v>1215</v>
      </c>
      <c r="AM185" s="16">
        <v>394.5</v>
      </c>
      <c r="AN185" s="16">
        <v>189.5</v>
      </c>
      <c r="AO185" s="16">
        <v>83.5</v>
      </c>
      <c r="AP185" s="13">
        <v>0</v>
      </c>
    </row>
    <row r="186" spans="1:42" ht="14.3" customHeight="1">
      <c r="A186" s="9" t="s">
        <v>530</v>
      </c>
      <c r="B186" s="18">
        <v>233</v>
      </c>
      <c r="C186" s="11">
        <v>8</v>
      </c>
      <c r="D186" s="11">
        <v>12</v>
      </c>
      <c r="E186" s="22">
        <f>C186+D186</f>
        <v>20</v>
      </c>
      <c r="F186" s="22">
        <v>0.7</v>
      </c>
      <c r="G186" s="22">
        <v>12</v>
      </c>
      <c r="H186" s="13">
        <v>0</v>
      </c>
      <c r="I186" s="16">
        <v>834</v>
      </c>
      <c r="J186" s="16">
        <v>249</v>
      </c>
      <c r="K186" s="16">
        <v>12</v>
      </c>
      <c r="L186" s="16">
        <v>20</v>
      </c>
      <c r="M186" s="16">
        <v>131</v>
      </c>
      <c r="N186" s="16">
        <v>121</v>
      </c>
      <c r="O186" s="16">
        <v>1126</v>
      </c>
      <c r="P186" s="10">
        <v>0.78700000000000003</v>
      </c>
      <c r="Q186" s="10">
        <v>1.2889999999999999</v>
      </c>
      <c r="R186" s="16">
        <v>63</v>
      </c>
      <c r="S186" s="16">
        <v>72</v>
      </c>
      <c r="T186" s="16">
        <v>40</v>
      </c>
      <c r="U186" s="16">
        <v>2</v>
      </c>
      <c r="V186" s="16">
        <v>102</v>
      </c>
      <c r="W186" s="16">
        <v>503</v>
      </c>
      <c r="X186" s="16">
        <v>148</v>
      </c>
      <c r="Y186" s="16">
        <v>6679</v>
      </c>
      <c r="Z186" s="16">
        <v>323</v>
      </c>
      <c r="AA186" s="16">
        <v>306</v>
      </c>
      <c r="AB186" s="16">
        <v>1</v>
      </c>
      <c r="AC186" s="16">
        <v>1</v>
      </c>
      <c r="AD186" s="13">
        <v>1</v>
      </c>
      <c r="AE186" s="16">
        <v>22874</v>
      </c>
      <c r="AF186" s="13">
        <v>0</v>
      </c>
      <c r="AG186" s="16">
        <v>538</v>
      </c>
      <c r="AH186" s="16">
        <v>9</v>
      </c>
      <c r="AI186" s="24">
        <v>1286</v>
      </c>
      <c r="AJ186" s="24">
        <v>897</v>
      </c>
      <c r="AK186" s="16">
        <v>182</v>
      </c>
      <c r="AL186" s="16">
        <v>2430</v>
      </c>
      <c r="AM186" s="16">
        <v>789</v>
      </c>
      <c r="AN186" s="16">
        <v>379</v>
      </c>
      <c r="AO186" s="16">
        <v>167</v>
      </c>
      <c r="AP186" s="13">
        <v>0</v>
      </c>
    </row>
    <row r="187" spans="1:42" ht="14.3" customHeight="1">
      <c r="A187" s="9" t="s">
        <v>293</v>
      </c>
      <c r="B187" s="18">
        <v>131.5</v>
      </c>
      <c r="C187" s="11">
        <v>4.5999999999999996</v>
      </c>
      <c r="D187" s="11">
        <v>6.9</v>
      </c>
      <c r="E187" s="22">
        <f t="shared" si="13"/>
        <v>11.5</v>
      </c>
      <c r="F187" s="22">
        <v>0.25</v>
      </c>
      <c r="G187" s="22">
        <v>6.75</v>
      </c>
      <c r="H187" s="13">
        <v>0</v>
      </c>
      <c r="I187" s="16">
        <v>417</v>
      </c>
      <c r="J187" s="16">
        <v>124.5</v>
      </c>
      <c r="K187" s="16">
        <v>6</v>
      </c>
      <c r="L187" s="16">
        <v>10</v>
      </c>
      <c r="M187" s="16">
        <v>65.5</v>
      </c>
      <c r="N187" s="16">
        <v>60.5</v>
      </c>
      <c r="O187" s="16">
        <v>563</v>
      </c>
      <c r="P187" s="10">
        <v>0.39500000000000002</v>
      </c>
      <c r="Q187" s="10">
        <v>0.64500000000000002</v>
      </c>
      <c r="R187" s="16">
        <v>31.5</v>
      </c>
      <c r="S187" s="16">
        <v>36</v>
      </c>
      <c r="T187" s="16">
        <v>20</v>
      </c>
      <c r="U187" s="16">
        <v>1</v>
      </c>
      <c r="V187" s="16">
        <v>51</v>
      </c>
      <c r="W187" s="16">
        <v>251.5</v>
      </c>
      <c r="X187" s="16">
        <v>74</v>
      </c>
      <c r="Y187" s="16">
        <v>3339.5</v>
      </c>
      <c r="Z187" s="16">
        <v>161.5</v>
      </c>
      <c r="AA187" s="16">
        <v>153</v>
      </c>
      <c r="AB187" s="16">
        <v>0.5</v>
      </c>
      <c r="AC187" s="16">
        <v>0.5</v>
      </c>
      <c r="AD187" s="13">
        <v>0.5</v>
      </c>
      <c r="AE187" s="16">
        <v>11437</v>
      </c>
      <c r="AF187" s="13">
        <v>0</v>
      </c>
      <c r="AG187" s="16">
        <v>269</v>
      </c>
      <c r="AH187" s="16">
        <v>4.5</v>
      </c>
      <c r="AI187" s="24">
        <v>643</v>
      </c>
      <c r="AJ187" s="24">
        <v>448.5</v>
      </c>
      <c r="AK187" s="16">
        <v>91</v>
      </c>
      <c r="AL187" s="16">
        <v>1215</v>
      </c>
      <c r="AM187" s="16">
        <v>394.5</v>
      </c>
      <c r="AN187" s="16">
        <v>189.5</v>
      </c>
      <c r="AO187" s="16">
        <v>83.5</v>
      </c>
      <c r="AP187" s="13">
        <v>0</v>
      </c>
    </row>
    <row r="188" spans="1:42" ht="14.3" customHeight="1">
      <c r="A188" s="9" t="s">
        <v>289</v>
      </c>
      <c r="B188" s="18">
        <v>263</v>
      </c>
      <c r="C188" s="11">
        <v>9.1999999999999993</v>
      </c>
      <c r="D188" s="11">
        <v>13.8</v>
      </c>
      <c r="E188" s="22">
        <f t="shared" si="13"/>
        <v>23</v>
      </c>
      <c r="F188" s="22">
        <v>0.5</v>
      </c>
      <c r="G188" s="22">
        <v>13.5</v>
      </c>
      <c r="H188" s="13">
        <v>0</v>
      </c>
      <c r="I188" s="16">
        <v>834</v>
      </c>
      <c r="J188" s="16">
        <v>249</v>
      </c>
      <c r="K188" s="16">
        <v>12</v>
      </c>
      <c r="L188" s="16">
        <v>20</v>
      </c>
      <c r="M188" s="16">
        <v>131</v>
      </c>
      <c r="N188" s="16">
        <v>121</v>
      </c>
      <c r="O188" s="16">
        <v>1126</v>
      </c>
      <c r="P188" s="10">
        <v>0.78700000000000003</v>
      </c>
      <c r="Q188" s="10">
        <v>1.2889999999999999</v>
      </c>
      <c r="R188" s="16">
        <v>63</v>
      </c>
      <c r="S188" s="16">
        <v>72</v>
      </c>
      <c r="T188" s="16">
        <v>40</v>
      </c>
      <c r="U188" s="16">
        <v>2</v>
      </c>
      <c r="V188" s="16">
        <v>102</v>
      </c>
      <c r="W188" s="16">
        <v>503</v>
      </c>
      <c r="X188" s="16">
        <v>148</v>
      </c>
      <c r="Y188" s="16">
        <v>6679</v>
      </c>
      <c r="Z188" s="16">
        <v>323</v>
      </c>
      <c r="AA188" s="16">
        <v>306</v>
      </c>
      <c r="AB188" s="16">
        <v>1</v>
      </c>
      <c r="AC188" s="16">
        <v>1</v>
      </c>
      <c r="AD188" s="13">
        <v>1</v>
      </c>
      <c r="AE188" s="16">
        <v>22874</v>
      </c>
      <c r="AF188" s="13">
        <v>0</v>
      </c>
      <c r="AG188" s="16">
        <v>538</v>
      </c>
      <c r="AH188" s="16">
        <v>9</v>
      </c>
      <c r="AI188" s="24">
        <v>1286</v>
      </c>
      <c r="AJ188" s="24">
        <v>897</v>
      </c>
      <c r="AK188" s="16">
        <v>182</v>
      </c>
      <c r="AL188" s="16">
        <v>2430</v>
      </c>
      <c r="AM188" s="16">
        <v>789</v>
      </c>
      <c r="AN188" s="16">
        <v>379</v>
      </c>
      <c r="AO188" s="16">
        <v>167</v>
      </c>
      <c r="AP188" s="13">
        <v>0</v>
      </c>
    </row>
    <row r="189" spans="1:42" ht="14.3" customHeight="1">
      <c r="A189" s="9" t="s">
        <v>307</v>
      </c>
      <c r="B189" s="18">
        <v>105.5</v>
      </c>
      <c r="C189" s="11">
        <v>3.6</v>
      </c>
      <c r="D189" s="11">
        <v>5.4</v>
      </c>
      <c r="E189" s="22">
        <f t="shared" si="13"/>
        <v>9</v>
      </c>
      <c r="F189" s="22">
        <v>0.25</v>
      </c>
      <c r="G189" s="22">
        <v>6</v>
      </c>
      <c r="H189" s="13">
        <v>0</v>
      </c>
      <c r="I189" s="16">
        <v>417</v>
      </c>
      <c r="J189" s="16">
        <v>124.5</v>
      </c>
      <c r="K189" s="16">
        <v>6</v>
      </c>
      <c r="L189" s="16">
        <v>10</v>
      </c>
      <c r="M189" s="16">
        <v>65.5</v>
      </c>
      <c r="N189" s="16">
        <v>60.5</v>
      </c>
      <c r="O189" s="16">
        <v>563</v>
      </c>
      <c r="P189" s="10">
        <v>0.39500000000000002</v>
      </c>
      <c r="Q189" s="10">
        <v>0.64500000000000002</v>
      </c>
      <c r="R189" s="16">
        <v>31.5</v>
      </c>
      <c r="S189" s="16">
        <v>36</v>
      </c>
      <c r="T189" s="16">
        <v>20</v>
      </c>
      <c r="U189" s="16">
        <v>1</v>
      </c>
      <c r="V189" s="16">
        <v>51</v>
      </c>
      <c r="W189" s="16">
        <v>251.5</v>
      </c>
      <c r="X189" s="16">
        <v>74</v>
      </c>
      <c r="Y189" s="16">
        <v>3339.5</v>
      </c>
      <c r="Z189" s="16">
        <v>161.5</v>
      </c>
      <c r="AA189" s="16">
        <v>153</v>
      </c>
      <c r="AB189" s="16">
        <v>0.5</v>
      </c>
      <c r="AC189" s="16">
        <v>0.5</v>
      </c>
      <c r="AD189" s="13">
        <v>0.5</v>
      </c>
      <c r="AE189" s="16">
        <v>11437</v>
      </c>
      <c r="AF189" s="13">
        <v>0</v>
      </c>
      <c r="AG189" s="16">
        <v>269</v>
      </c>
      <c r="AH189" s="16">
        <v>4.5</v>
      </c>
      <c r="AI189" s="24">
        <v>643</v>
      </c>
      <c r="AJ189" s="24">
        <v>448.5</v>
      </c>
      <c r="AK189" s="16">
        <v>91</v>
      </c>
      <c r="AL189" s="16">
        <v>1215</v>
      </c>
      <c r="AM189" s="16">
        <v>394.5</v>
      </c>
      <c r="AN189" s="16">
        <v>189.5</v>
      </c>
      <c r="AO189" s="16">
        <v>83.5</v>
      </c>
      <c r="AP189" s="13">
        <v>0</v>
      </c>
    </row>
    <row r="190" spans="1:42" ht="14.3" customHeight="1">
      <c r="A190" s="9" t="s">
        <v>291</v>
      </c>
      <c r="B190" s="18">
        <v>211</v>
      </c>
      <c r="C190" s="11">
        <v>7.2</v>
      </c>
      <c r="D190" s="11">
        <v>10.8</v>
      </c>
      <c r="E190" s="22">
        <f t="shared" si="13"/>
        <v>18</v>
      </c>
      <c r="F190" s="22">
        <v>0.5</v>
      </c>
      <c r="G190" s="22">
        <v>12</v>
      </c>
      <c r="H190" s="13">
        <v>0</v>
      </c>
      <c r="I190" s="16">
        <v>834</v>
      </c>
      <c r="J190" s="16">
        <v>249</v>
      </c>
      <c r="K190" s="16">
        <v>12</v>
      </c>
      <c r="L190" s="16">
        <v>20</v>
      </c>
      <c r="M190" s="16">
        <v>131</v>
      </c>
      <c r="N190" s="16">
        <v>121</v>
      </c>
      <c r="O190" s="16">
        <v>1126</v>
      </c>
      <c r="P190" s="10">
        <v>0.78700000000000003</v>
      </c>
      <c r="Q190" s="10">
        <v>1.2889999999999999</v>
      </c>
      <c r="R190" s="16">
        <v>63</v>
      </c>
      <c r="S190" s="16">
        <v>72</v>
      </c>
      <c r="T190" s="16">
        <v>40</v>
      </c>
      <c r="U190" s="16">
        <v>2</v>
      </c>
      <c r="V190" s="16">
        <v>102</v>
      </c>
      <c r="W190" s="16">
        <v>503</v>
      </c>
      <c r="X190" s="16">
        <v>148</v>
      </c>
      <c r="Y190" s="16">
        <v>6679</v>
      </c>
      <c r="Z190" s="16">
        <v>323</v>
      </c>
      <c r="AA190" s="16">
        <v>306</v>
      </c>
      <c r="AB190" s="16">
        <v>1</v>
      </c>
      <c r="AC190" s="16">
        <v>1</v>
      </c>
      <c r="AD190" s="13">
        <v>1</v>
      </c>
      <c r="AE190" s="16">
        <v>22874</v>
      </c>
      <c r="AF190" s="13">
        <v>0</v>
      </c>
      <c r="AG190" s="16">
        <v>538</v>
      </c>
      <c r="AH190" s="16">
        <v>9</v>
      </c>
      <c r="AI190" s="24">
        <v>1286</v>
      </c>
      <c r="AJ190" s="24">
        <v>897</v>
      </c>
      <c r="AK190" s="16">
        <v>182</v>
      </c>
      <c r="AL190" s="16">
        <v>2430</v>
      </c>
      <c r="AM190" s="16">
        <v>789</v>
      </c>
      <c r="AN190" s="16">
        <v>379</v>
      </c>
      <c r="AO190" s="16">
        <v>167</v>
      </c>
      <c r="AP190" s="13">
        <v>0</v>
      </c>
    </row>
    <row r="191" spans="1:42" ht="14.3" customHeight="1">
      <c r="A191" s="3" t="s">
        <v>126</v>
      </c>
      <c r="B191" s="16">
        <v>329</v>
      </c>
      <c r="C191" s="10">
        <v>10.6</v>
      </c>
      <c r="D191" s="10">
        <v>18.899999999999999</v>
      </c>
      <c r="E191" s="23">
        <f t="shared" si="13"/>
        <v>29.5</v>
      </c>
      <c r="F191" s="13">
        <v>0</v>
      </c>
      <c r="G191" s="13">
        <v>17</v>
      </c>
      <c r="H191" s="13">
        <v>0</v>
      </c>
      <c r="I191" s="16">
        <v>676</v>
      </c>
      <c r="J191" s="16">
        <v>244</v>
      </c>
      <c r="K191" s="16">
        <v>9</v>
      </c>
      <c r="L191" s="16">
        <v>24</v>
      </c>
      <c r="M191" s="16">
        <v>116</v>
      </c>
      <c r="N191" s="16">
        <v>155</v>
      </c>
      <c r="O191" s="16">
        <v>908</v>
      </c>
      <c r="P191" s="10">
        <v>0.99099999999999999</v>
      </c>
      <c r="Q191" s="10">
        <v>1.67</v>
      </c>
      <c r="R191" s="16">
        <v>69</v>
      </c>
      <c r="S191" s="16">
        <v>92</v>
      </c>
      <c r="T191" s="16">
        <v>49</v>
      </c>
      <c r="U191" s="16">
        <v>1</v>
      </c>
      <c r="V191" s="16">
        <v>7</v>
      </c>
      <c r="W191" s="16">
        <v>645</v>
      </c>
      <c r="X191" s="16">
        <v>182</v>
      </c>
      <c r="Y191" s="16">
        <v>7923</v>
      </c>
      <c r="Z191" s="16">
        <v>442</v>
      </c>
      <c r="AA191" s="16">
        <v>383</v>
      </c>
      <c r="AB191" s="16">
        <v>2</v>
      </c>
      <c r="AC191" s="16">
        <v>2</v>
      </c>
      <c r="AD191" s="13">
        <v>1</v>
      </c>
      <c r="AE191" s="16">
        <v>68</v>
      </c>
      <c r="AF191" s="13">
        <v>0</v>
      </c>
      <c r="AG191" s="16">
        <v>643</v>
      </c>
      <c r="AH191" s="16">
        <v>12</v>
      </c>
      <c r="AI191" s="24">
        <v>1404</v>
      </c>
      <c r="AJ191" s="24">
        <v>974</v>
      </c>
      <c r="AK191" s="16">
        <v>198</v>
      </c>
      <c r="AL191" s="16">
        <v>2642</v>
      </c>
      <c r="AM191" s="16">
        <v>859</v>
      </c>
      <c r="AN191" s="16">
        <v>412</v>
      </c>
      <c r="AO191" s="16">
        <v>181</v>
      </c>
      <c r="AP191" s="13">
        <v>0</v>
      </c>
    </row>
    <row r="192" spans="1:42" ht="14.3" customHeight="1">
      <c r="A192" s="9" t="s">
        <v>330</v>
      </c>
      <c r="B192" s="16">
        <v>276</v>
      </c>
      <c r="C192" s="10">
        <v>8.8000000000000007</v>
      </c>
      <c r="D192" s="10">
        <v>15.7</v>
      </c>
      <c r="E192" s="23">
        <f t="shared" si="13"/>
        <v>24.5</v>
      </c>
      <c r="F192" s="13">
        <v>0</v>
      </c>
      <c r="G192" s="13">
        <v>15</v>
      </c>
      <c r="H192" s="13">
        <v>0</v>
      </c>
      <c r="I192" s="16">
        <v>813</v>
      </c>
      <c r="J192" s="16">
        <v>247</v>
      </c>
      <c r="K192" s="16">
        <v>11</v>
      </c>
      <c r="L192" s="16">
        <v>22</v>
      </c>
      <c r="M192" s="16">
        <v>122</v>
      </c>
      <c r="N192" s="16">
        <v>133</v>
      </c>
      <c r="O192" s="16">
        <v>1095</v>
      </c>
      <c r="P192" s="10">
        <v>0.83199999999999996</v>
      </c>
      <c r="Q192" s="10">
        <v>1.4159999999999999</v>
      </c>
      <c r="R192" s="16">
        <v>62</v>
      </c>
      <c r="S192" s="16">
        <v>78</v>
      </c>
      <c r="T192" s="16">
        <v>45</v>
      </c>
      <c r="U192" s="16">
        <v>2</v>
      </c>
      <c r="V192" s="16">
        <v>15</v>
      </c>
      <c r="W192" s="16">
        <v>557</v>
      </c>
      <c r="X192" s="16">
        <v>156</v>
      </c>
      <c r="Y192" s="16">
        <v>6861</v>
      </c>
      <c r="Z192" s="16">
        <v>373</v>
      </c>
      <c r="AA192" s="16">
        <v>341</v>
      </c>
      <c r="AB192" s="16">
        <v>2</v>
      </c>
      <c r="AC192" s="16">
        <v>2</v>
      </c>
      <c r="AD192" s="13">
        <v>1</v>
      </c>
      <c r="AE192" s="16">
        <v>22165</v>
      </c>
      <c r="AF192" s="13">
        <v>0</v>
      </c>
      <c r="AG192" s="16">
        <v>532</v>
      </c>
      <c r="AH192" s="16">
        <v>10</v>
      </c>
      <c r="AI192" s="24">
        <v>1237</v>
      </c>
      <c r="AJ192" s="24">
        <v>858</v>
      </c>
      <c r="AK192" s="16">
        <v>174</v>
      </c>
      <c r="AL192" s="16">
        <v>2328</v>
      </c>
      <c r="AM192" s="16">
        <v>756</v>
      </c>
      <c r="AN192" s="16">
        <v>363</v>
      </c>
      <c r="AO192" s="16">
        <v>160</v>
      </c>
      <c r="AP192" s="13">
        <v>0</v>
      </c>
    </row>
    <row r="193" spans="1:42" ht="14.3" customHeight="1">
      <c r="A193" s="9" t="s">
        <v>331</v>
      </c>
      <c r="B193" s="16">
        <v>552</v>
      </c>
      <c r="C193" s="10">
        <v>17.600000000000001</v>
      </c>
      <c r="D193" s="10">
        <v>31.4</v>
      </c>
      <c r="E193" s="23">
        <f t="shared" si="13"/>
        <v>49</v>
      </c>
      <c r="F193" s="13">
        <v>0</v>
      </c>
      <c r="G193" s="13">
        <v>30</v>
      </c>
      <c r="H193" s="13">
        <v>0</v>
      </c>
      <c r="I193" s="16">
        <v>1626</v>
      </c>
      <c r="J193" s="16">
        <v>494</v>
      </c>
      <c r="K193" s="16">
        <v>22</v>
      </c>
      <c r="L193" s="16">
        <v>44</v>
      </c>
      <c r="M193" s="16">
        <v>244</v>
      </c>
      <c r="N193" s="16">
        <v>266</v>
      </c>
      <c r="O193" s="16">
        <v>2190</v>
      </c>
      <c r="P193" s="10">
        <v>1.6639999999999999</v>
      </c>
      <c r="Q193" s="10">
        <v>2.8319999999999999</v>
      </c>
      <c r="R193" s="16">
        <v>124</v>
      </c>
      <c r="S193" s="16">
        <v>156</v>
      </c>
      <c r="T193" s="16">
        <v>90</v>
      </c>
      <c r="U193" s="16">
        <v>4</v>
      </c>
      <c r="V193" s="16">
        <v>30</v>
      </c>
      <c r="W193" s="16">
        <v>1114</v>
      </c>
      <c r="X193" s="16">
        <v>312</v>
      </c>
      <c r="Y193" s="16">
        <v>13722</v>
      </c>
      <c r="Z193" s="16">
        <v>746</v>
      </c>
      <c r="AA193" s="16">
        <v>682</v>
      </c>
      <c r="AB193" s="16">
        <v>4</v>
      </c>
      <c r="AC193" s="16">
        <v>4</v>
      </c>
      <c r="AD193" s="13">
        <v>2</v>
      </c>
      <c r="AE193" s="16">
        <v>44330</v>
      </c>
      <c r="AF193" s="13">
        <v>0</v>
      </c>
      <c r="AG193" s="16">
        <v>1064</v>
      </c>
      <c r="AH193" s="16">
        <v>20</v>
      </c>
      <c r="AI193" s="24">
        <v>2474</v>
      </c>
      <c r="AJ193" s="24">
        <v>1716</v>
      </c>
      <c r="AK193" s="16">
        <v>348</v>
      </c>
      <c r="AL193" s="16">
        <v>4656</v>
      </c>
      <c r="AM193" s="16">
        <v>1512</v>
      </c>
      <c r="AN193" s="16">
        <v>726</v>
      </c>
      <c r="AO193" s="16">
        <v>320</v>
      </c>
      <c r="AP193" s="13">
        <v>0</v>
      </c>
    </row>
    <row r="194" spans="1:42" ht="14.3" customHeight="1">
      <c r="A194" s="9" t="s">
        <v>554</v>
      </c>
      <c r="B194" s="18">
        <v>312</v>
      </c>
      <c r="C194" s="11">
        <v>11</v>
      </c>
      <c r="D194" s="11">
        <v>17</v>
      </c>
      <c r="E194" s="22">
        <f t="shared" ref="E194:E195" si="17">C194+D194</f>
        <v>28</v>
      </c>
      <c r="F194" s="22">
        <v>2</v>
      </c>
      <c r="G194" s="22">
        <v>13</v>
      </c>
      <c r="H194" s="13">
        <v>0</v>
      </c>
      <c r="I194" s="16">
        <v>838</v>
      </c>
      <c r="J194" s="16">
        <v>257</v>
      </c>
      <c r="K194" s="16">
        <v>12</v>
      </c>
      <c r="L194" s="16">
        <v>20</v>
      </c>
      <c r="M194" s="16">
        <v>132</v>
      </c>
      <c r="N194" s="16">
        <v>127</v>
      </c>
      <c r="O194" s="16">
        <v>1127</v>
      </c>
      <c r="P194" s="10">
        <v>0.90900000000000003</v>
      </c>
      <c r="Q194" s="10">
        <v>1.6379999999999999</v>
      </c>
      <c r="R194" s="16">
        <v>66</v>
      </c>
      <c r="S194" s="16">
        <v>68</v>
      </c>
      <c r="T194" s="16">
        <v>43</v>
      </c>
      <c r="U194" s="16">
        <v>2</v>
      </c>
      <c r="V194" s="16">
        <v>31</v>
      </c>
      <c r="W194" s="16">
        <v>469</v>
      </c>
      <c r="X194" s="16">
        <v>158</v>
      </c>
      <c r="Y194" s="16">
        <v>7135</v>
      </c>
      <c r="Z194" s="16">
        <v>341</v>
      </c>
      <c r="AA194" s="16">
        <v>289</v>
      </c>
      <c r="AB194" s="16">
        <v>1</v>
      </c>
      <c r="AC194" s="16">
        <v>2</v>
      </c>
      <c r="AD194" s="13">
        <v>1</v>
      </c>
      <c r="AE194" s="16">
        <v>22886</v>
      </c>
      <c r="AF194" s="13">
        <v>0</v>
      </c>
      <c r="AG194" s="16">
        <v>583</v>
      </c>
      <c r="AH194" s="16">
        <v>9</v>
      </c>
      <c r="AI194" s="24">
        <v>1223</v>
      </c>
      <c r="AJ194" s="24">
        <v>863</v>
      </c>
      <c r="AK194" s="16">
        <v>170</v>
      </c>
      <c r="AL194" s="16">
        <v>2300</v>
      </c>
      <c r="AM194" s="16">
        <v>728</v>
      </c>
      <c r="AN194" s="16">
        <v>359</v>
      </c>
      <c r="AO194" s="16">
        <v>158</v>
      </c>
      <c r="AP194" s="13">
        <v>0</v>
      </c>
    </row>
    <row r="195" spans="1:42" ht="14.3" customHeight="1">
      <c r="A195" s="9" t="s">
        <v>555</v>
      </c>
      <c r="B195" s="18">
        <v>624</v>
      </c>
      <c r="C195" s="11">
        <v>22</v>
      </c>
      <c r="D195" s="11">
        <v>34</v>
      </c>
      <c r="E195" s="22">
        <f t="shared" si="17"/>
        <v>56</v>
      </c>
      <c r="F195" s="22">
        <v>4</v>
      </c>
      <c r="G195" s="22">
        <v>26</v>
      </c>
      <c r="H195" s="13">
        <f t="shared" ref="H195:Y195" si="18">H194*2</f>
        <v>0</v>
      </c>
      <c r="I195" s="16">
        <f t="shared" si="18"/>
        <v>1676</v>
      </c>
      <c r="J195" s="16">
        <f t="shared" si="18"/>
        <v>514</v>
      </c>
      <c r="K195" s="16">
        <f t="shared" si="18"/>
        <v>24</v>
      </c>
      <c r="L195" s="16">
        <f t="shared" si="18"/>
        <v>40</v>
      </c>
      <c r="M195" s="16">
        <f t="shared" si="18"/>
        <v>264</v>
      </c>
      <c r="N195" s="16">
        <f t="shared" si="18"/>
        <v>254</v>
      </c>
      <c r="O195" s="16">
        <f t="shared" si="18"/>
        <v>2254</v>
      </c>
      <c r="P195" s="10">
        <f t="shared" si="18"/>
        <v>1.8180000000000001</v>
      </c>
      <c r="Q195" s="10">
        <f t="shared" si="18"/>
        <v>3.2759999999999998</v>
      </c>
      <c r="R195" s="16">
        <f t="shared" si="18"/>
        <v>132</v>
      </c>
      <c r="S195" s="16">
        <f t="shared" si="18"/>
        <v>136</v>
      </c>
      <c r="T195" s="16">
        <f t="shared" si="18"/>
        <v>86</v>
      </c>
      <c r="U195" s="16">
        <f t="shared" si="18"/>
        <v>4</v>
      </c>
      <c r="V195" s="16">
        <f t="shared" si="18"/>
        <v>62</v>
      </c>
      <c r="W195" s="16">
        <f t="shared" si="18"/>
        <v>938</v>
      </c>
      <c r="X195" s="16">
        <f t="shared" si="18"/>
        <v>316</v>
      </c>
      <c r="Y195" s="16">
        <f t="shared" si="18"/>
        <v>14270</v>
      </c>
      <c r="Z195" s="16">
        <v>68</v>
      </c>
      <c r="AA195" s="16">
        <f t="shared" ref="AA195:AJ195" si="19">AA194*2</f>
        <v>578</v>
      </c>
      <c r="AB195" s="16">
        <f t="shared" si="19"/>
        <v>2</v>
      </c>
      <c r="AC195" s="16">
        <f t="shared" si="19"/>
        <v>4</v>
      </c>
      <c r="AD195" s="13">
        <f t="shared" si="19"/>
        <v>2</v>
      </c>
      <c r="AE195" s="16">
        <f t="shared" si="19"/>
        <v>45772</v>
      </c>
      <c r="AF195" s="13">
        <f t="shared" si="19"/>
        <v>0</v>
      </c>
      <c r="AG195" s="16">
        <f t="shared" si="19"/>
        <v>1166</v>
      </c>
      <c r="AH195" s="16">
        <f t="shared" si="19"/>
        <v>18</v>
      </c>
      <c r="AI195" s="24">
        <f t="shared" si="19"/>
        <v>2446</v>
      </c>
      <c r="AJ195" s="24">
        <f t="shared" si="19"/>
        <v>1726</v>
      </c>
      <c r="AK195" s="16">
        <v>340</v>
      </c>
      <c r="AL195" s="16">
        <v>4600</v>
      </c>
      <c r="AM195" s="16">
        <v>1456</v>
      </c>
      <c r="AN195" s="16">
        <v>718</v>
      </c>
      <c r="AO195" s="16">
        <v>316</v>
      </c>
      <c r="AP195" s="13">
        <v>0</v>
      </c>
    </row>
    <row r="196" spans="1:42" ht="14.3" customHeight="1">
      <c r="A196" s="9" t="s">
        <v>385</v>
      </c>
      <c r="B196" s="18">
        <v>207</v>
      </c>
      <c r="C196" s="11">
        <v>6</v>
      </c>
      <c r="D196" s="11">
        <v>10</v>
      </c>
      <c r="E196" s="22">
        <f t="shared" ref="E196:E199" si="20">C196+D196</f>
        <v>16</v>
      </c>
      <c r="F196" s="22">
        <v>0</v>
      </c>
      <c r="G196" s="22">
        <v>15</v>
      </c>
      <c r="H196" s="13">
        <v>0</v>
      </c>
      <c r="I196" s="16">
        <v>838</v>
      </c>
      <c r="J196" s="16">
        <v>257</v>
      </c>
      <c r="K196" s="16">
        <v>12</v>
      </c>
      <c r="L196" s="16">
        <v>20</v>
      </c>
      <c r="M196" s="16">
        <v>132</v>
      </c>
      <c r="N196" s="16">
        <v>127</v>
      </c>
      <c r="O196" s="16">
        <v>1127</v>
      </c>
      <c r="P196" s="10">
        <v>0.90900000000000003</v>
      </c>
      <c r="Q196" s="10">
        <v>1.6379999999999999</v>
      </c>
      <c r="R196" s="16">
        <v>66</v>
      </c>
      <c r="S196" s="16">
        <v>68</v>
      </c>
      <c r="T196" s="16">
        <v>43</v>
      </c>
      <c r="U196" s="16">
        <v>2</v>
      </c>
      <c r="V196" s="16">
        <v>31</v>
      </c>
      <c r="W196" s="16">
        <v>469</v>
      </c>
      <c r="X196" s="16">
        <v>158</v>
      </c>
      <c r="Y196" s="16">
        <v>7135</v>
      </c>
      <c r="Z196" s="16">
        <v>341</v>
      </c>
      <c r="AA196" s="16">
        <v>289</v>
      </c>
      <c r="AB196" s="16">
        <v>1</v>
      </c>
      <c r="AC196" s="16">
        <v>2</v>
      </c>
      <c r="AD196" s="13">
        <v>1</v>
      </c>
      <c r="AE196" s="16">
        <v>22886</v>
      </c>
      <c r="AF196" s="13">
        <v>0</v>
      </c>
      <c r="AG196" s="16">
        <v>583</v>
      </c>
      <c r="AH196" s="16">
        <v>9</v>
      </c>
      <c r="AI196" s="24">
        <v>1223</v>
      </c>
      <c r="AJ196" s="24">
        <v>863</v>
      </c>
      <c r="AK196" s="16">
        <v>170</v>
      </c>
      <c r="AL196" s="16">
        <v>2300</v>
      </c>
      <c r="AM196" s="16">
        <v>728</v>
      </c>
      <c r="AN196" s="16">
        <v>359</v>
      </c>
      <c r="AO196" s="16">
        <v>158</v>
      </c>
      <c r="AP196" s="13">
        <v>0</v>
      </c>
    </row>
    <row r="197" spans="1:42" ht="14.3" customHeight="1">
      <c r="A197" s="9" t="s">
        <v>386</v>
      </c>
      <c r="B197" s="18">
        <f>B196*2</f>
        <v>414</v>
      </c>
      <c r="C197" s="11">
        <f>C196*2</f>
        <v>12</v>
      </c>
      <c r="D197" s="11">
        <f>D196*2</f>
        <v>20</v>
      </c>
      <c r="E197" s="22">
        <f t="shared" si="20"/>
        <v>32</v>
      </c>
      <c r="F197" s="22">
        <f t="shared" ref="F197:Y197" si="21">F196*2</f>
        <v>0</v>
      </c>
      <c r="G197" s="22">
        <f t="shared" si="21"/>
        <v>30</v>
      </c>
      <c r="H197" s="13">
        <f t="shared" si="21"/>
        <v>0</v>
      </c>
      <c r="I197" s="16">
        <f t="shared" si="21"/>
        <v>1676</v>
      </c>
      <c r="J197" s="16">
        <f t="shared" si="21"/>
        <v>514</v>
      </c>
      <c r="K197" s="16">
        <f t="shared" si="21"/>
        <v>24</v>
      </c>
      <c r="L197" s="16">
        <f t="shared" si="21"/>
        <v>40</v>
      </c>
      <c r="M197" s="16">
        <f t="shared" si="21"/>
        <v>264</v>
      </c>
      <c r="N197" s="16">
        <f t="shared" si="21"/>
        <v>254</v>
      </c>
      <c r="O197" s="16">
        <f t="shared" si="21"/>
        <v>2254</v>
      </c>
      <c r="P197" s="10">
        <f t="shared" si="21"/>
        <v>1.8180000000000001</v>
      </c>
      <c r="Q197" s="10">
        <f t="shared" si="21"/>
        <v>3.2759999999999998</v>
      </c>
      <c r="R197" s="16">
        <f t="shared" si="21"/>
        <v>132</v>
      </c>
      <c r="S197" s="16">
        <f t="shared" si="21"/>
        <v>136</v>
      </c>
      <c r="T197" s="16">
        <f t="shared" si="21"/>
        <v>86</v>
      </c>
      <c r="U197" s="16">
        <f t="shared" si="21"/>
        <v>4</v>
      </c>
      <c r="V197" s="16">
        <f t="shared" si="21"/>
        <v>62</v>
      </c>
      <c r="W197" s="16">
        <f t="shared" si="21"/>
        <v>938</v>
      </c>
      <c r="X197" s="16">
        <f t="shared" si="21"/>
        <v>316</v>
      </c>
      <c r="Y197" s="16">
        <f t="shared" si="21"/>
        <v>14270</v>
      </c>
      <c r="Z197" s="16">
        <v>68</v>
      </c>
      <c r="AA197" s="16">
        <f t="shared" ref="AA197:AJ197" si="22">AA196*2</f>
        <v>578</v>
      </c>
      <c r="AB197" s="16">
        <f t="shared" si="22"/>
        <v>2</v>
      </c>
      <c r="AC197" s="16">
        <f t="shared" si="22"/>
        <v>4</v>
      </c>
      <c r="AD197" s="13">
        <f t="shared" si="22"/>
        <v>2</v>
      </c>
      <c r="AE197" s="16">
        <f t="shared" si="22"/>
        <v>45772</v>
      </c>
      <c r="AF197" s="13">
        <f t="shared" si="22"/>
        <v>0</v>
      </c>
      <c r="AG197" s="16">
        <f t="shared" si="22"/>
        <v>1166</v>
      </c>
      <c r="AH197" s="16">
        <f t="shared" si="22"/>
        <v>18</v>
      </c>
      <c r="AI197" s="24">
        <f t="shared" si="22"/>
        <v>2446</v>
      </c>
      <c r="AJ197" s="24">
        <f t="shared" si="22"/>
        <v>1726</v>
      </c>
      <c r="AK197" s="16">
        <v>340</v>
      </c>
      <c r="AL197" s="16">
        <v>4600</v>
      </c>
      <c r="AM197" s="16">
        <v>1456</v>
      </c>
      <c r="AN197" s="16">
        <v>718</v>
      </c>
      <c r="AO197" s="16">
        <v>316</v>
      </c>
      <c r="AP197" s="13">
        <v>0</v>
      </c>
    </row>
    <row r="198" spans="1:42" ht="14.3" customHeight="1">
      <c r="A198" s="9" t="s">
        <v>300</v>
      </c>
      <c r="B198" s="16">
        <v>61</v>
      </c>
      <c r="C198" s="10">
        <v>0.2</v>
      </c>
      <c r="D198" s="10">
        <v>1.2</v>
      </c>
      <c r="E198" s="23">
        <f t="shared" si="20"/>
        <v>1.4</v>
      </c>
      <c r="F198" s="13">
        <v>8</v>
      </c>
      <c r="G198" s="13">
        <v>3</v>
      </c>
      <c r="H198" s="13">
        <v>3</v>
      </c>
      <c r="I198" s="16">
        <v>856</v>
      </c>
      <c r="J198" s="16">
        <v>613</v>
      </c>
      <c r="K198" s="16">
        <v>46</v>
      </c>
      <c r="L198" s="16">
        <v>40</v>
      </c>
      <c r="M198" s="16">
        <v>77</v>
      </c>
      <c r="N198" s="16">
        <v>40</v>
      </c>
      <c r="O198" s="16">
        <v>1379</v>
      </c>
      <c r="P198" s="10">
        <v>2.9860000000000002</v>
      </c>
      <c r="Q198" s="10">
        <v>0.70299999999999996</v>
      </c>
      <c r="R198" s="16">
        <v>245</v>
      </c>
      <c r="S198" s="16">
        <v>211</v>
      </c>
      <c r="T198" s="16">
        <v>66</v>
      </c>
      <c r="U198" s="16">
        <v>4</v>
      </c>
      <c r="V198" s="16">
        <v>4686</v>
      </c>
      <c r="W198" s="16">
        <v>138</v>
      </c>
      <c r="X198" s="16">
        <v>214</v>
      </c>
      <c r="Y198" s="16">
        <v>5723</v>
      </c>
      <c r="Z198" s="16">
        <v>334</v>
      </c>
      <c r="AA198" s="16">
        <v>158</v>
      </c>
      <c r="AB198" s="16">
        <v>3</v>
      </c>
      <c r="AC198" s="16">
        <v>20</v>
      </c>
      <c r="AD198" s="13">
        <v>0</v>
      </c>
      <c r="AE198" s="16">
        <v>13027</v>
      </c>
      <c r="AF198" s="13">
        <v>0</v>
      </c>
      <c r="AG198" s="16">
        <v>3250</v>
      </c>
      <c r="AH198" s="16">
        <v>68</v>
      </c>
      <c r="AI198" s="24">
        <v>137</v>
      </c>
      <c r="AJ198" s="24">
        <v>132</v>
      </c>
      <c r="AK198" s="16">
        <v>32</v>
      </c>
      <c r="AL198" s="16">
        <v>734</v>
      </c>
      <c r="AM198" s="16">
        <v>104</v>
      </c>
      <c r="AN198" s="16">
        <v>33</v>
      </c>
      <c r="AO198" s="16">
        <v>29</v>
      </c>
      <c r="AP198" s="13">
        <v>0.7</v>
      </c>
    </row>
    <row r="199" spans="1:42" ht="14.3" customHeight="1">
      <c r="A199" s="9" t="s">
        <v>528</v>
      </c>
      <c r="B199" s="16">
        <v>37</v>
      </c>
      <c r="C199" s="10">
        <v>0.1</v>
      </c>
      <c r="D199" s="10">
        <v>0.4</v>
      </c>
      <c r="E199" s="23">
        <f t="shared" si="20"/>
        <v>0.5</v>
      </c>
      <c r="F199" s="13">
        <v>3.6</v>
      </c>
      <c r="G199" s="13">
        <v>0.6</v>
      </c>
      <c r="H199" s="13">
        <v>0.1</v>
      </c>
      <c r="I199" s="16">
        <v>2</v>
      </c>
      <c r="J199" s="16">
        <v>138</v>
      </c>
      <c r="K199" s="16">
        <v>11</v>
      </c>
      <c r="L199" s="16">
        <v>20</v>
      </c>
      <c r="M199" s="16">
        <v>11</v>
      </c>
      <c r="N199" s="16">
        <v>11</v>
      </c>
      <c r="O199" s="16">
        <v>4</v>
      </c>
      <c r="P199" s="10">
        <v>0.3</v>
      </c>
      <c r="Q199" s="10">
        <v>0.1</v>
      </c>
      <c r="R199" s="16">
        <v>100</v>
      </c>
      <c r="S199" s="16">
        <v>0</v>
      </c>
      <c r="T199" s="16">
        <v>10</v>
      </c>
      <c r="U199" s="16">
        <v>2</v>
      </c>
      <c r="V199" s="16">
        <v>14</v>
      </c>
      <c r="W199" s="16">
        <v>40</v>
      </c>
      <c r="X199" s="16">
        <v>10</v>
      </c>
      <c r="Y199" s="16">
        <v>292</v>
      </c>
      <c r="Z199" s="16">
        <v>191</v>
      </c>
      <c r="AA199" s="16">
        <v>50</v>
      </c>
      <c r="AB199" s="16">
        <v>0</v>
      </c>
      <c r="AC199" s="16">
        <v>3</v>
      </c>
      <c r="AD199" s="13">
        <v>0</v>
      </c>
      <c r="AE199" s="16">
        <v>53000</v>
      </c>
      <c r="AF199" s="13">
        <v>0</v>
      </c>
      <c r="AG199" s="16">
        <v>350</v>
      </c>
      <c r="AH199" s="16">
        <v>2</v>
      </c>
      <c r="AI199" s="25">
        <v>28</v>
      </c>
      <c r="AJ199" s="25">
        <v>33</v>
      </c>
      <c r="AK199" s="16">
        <v>7</v>
      </c>
      <c r="AL199" s="16">
        <v>64</v>
      </c>
      <c r="AM199" s="16">
        <v>54</v>
      </c>
      <c r="AN199" s="16">
        <v>8</v>
      </c>
      <c r="AO199" s="16">
        <v>3</v>
      </c>
      <c r="AP199" s="13">
        <v>0.3</v>
      </c>
    </row>
    <row r="200" spans="1:42">
      <c r="A200" s="9" t="s">
        <v>155</v>
      </c>
      <c r="E200" s="23"/>
      <c r="H200" s="23"/>
      <c r="I200" s="20"/>
      <c r="J200" s="20"/>
      <c r="K200" s="20"/>
      <c r="L200" s="20"/>
      <c r="M200" s="20"/>
      <c r="N200" s="20"/>
      <c r="O200" s="20"/>
      <c r="P200" s="19"/>
      <c r="Q200" s="19"/>
      <c r="R200" s="20"/>
      <c r="S200" s="20"/>
      <c r="T200" s="20"/>
      <c r="U200" s="20"/>
      <c r="V200" s="20"/>
      <c r="W200" s="20"/>
      <c r="X200" s="20"/>
      <c r="Y200" s="20"/>
      <c r="Z200" s="20"/>
      <c r="AA200" s="20"/>
      <c r="AB200" s="20"/>
      <c r="AC200" s="20"/>
      <c r="AD200" s="23"/>
      <c r="AE200" s="20"/>
      <c r="AF200" s="23"/>
      <c r="AG200" s="20"/>
      <c r="AH200" s="20"/>
      <c r="AK200" s="16"/>
      <c r="AL200" s="16"/>
      <c r="AM200" s="16"/>
      <c r="AN200" s="16"/>
      <c r="AO200" s="16"/>
    </row>
    <row r="201" spans="1:42">
      <c r="A201" s="9" t="s">
        <v>155</v>
      </c>
      <c r="E201" s="23"/>
      <c r="AK201" s="16"/>
      <c r="AL201" s="16"/>
      <c r="AM201" s="16"/>
      <c r="AN201" s="16"/>
      <c r="AO201" s="16"/>
    </row>
    <row r="202" spans="1:42">
      <c r="A202" s="9" t="s">
        <v>155</v>
      </c>
      <c r="E202" s="23"/>
      <c r="AK202" s="16"/>
      <c r="AL202" s="16"/>
      <c r="AM202" s="16"/>
      <c r="AN202" s="16"/>
      <c r="AO202" s="16"/>
    </row>
    <row r="203" spans="1:42">
      <c r="A203" s="9" t="s">
        <v>155</v>
      </c>
      <c r="E203" s="23"/>
      <c r="AK203" s="16"/>
      <c r="AL203" s="16"/>
      <c r="AM203" s="16"/>
      <c r="AN203" s="16"/>
      <c r="AO203" s="16"/>
    </row>
    <row r="204" spans="1:42">
      <c r="A204" s="9" t="s">
        <v>155</v>
      </c>
      <c r="E204" s="23"/>
      <c r="AK204" s="16"/>
      <c r="AL204" s="16"/>
      <c r="AM204" s="16"/>
      <c r="AN204" s="16"/>
      <c r="AO204" s="16"/>
    </row>
    <row r="205" spans="1:42">
      <c r="A205" s="9" t="s">
        <v>155</v>
      </c>
      <c r="E205" s="23"/>
      <c r="AK205" s="16"/>
      <c r="AL205" s="16"/>
      <c r="AM205" s="16"/>
      <c r="AN205" s="16"/>
      <c r="AO205" s="16"/>
    </row>
    <row r="206" spans="1:42">
      <c r="A206" s="9" t="s">
        <v>155</v>
      </c>
      <c r="E206" s="23"/>
      <c r="AK206" s="16"/>
      <c r="AL206" s="16"/>
      <c r="AM206" s="16"/>
      <c r="AN206" s="16"/>
      <c r="AO206" s="16"/>
    </row>
    <row r="207" spans="1:42">
      <c r="A207" s="9" t="s">
        <v>155</v>
      </c>
      <c r="E207" s="23"/>
    </row>
    <row r="208" spans="1:42">
      <c r="A208" s="9" t="s">
        <v>155</v>
      </c>
    </row>
    <row r="209" spans="1:42">
      <c r="A209" s="9" t="s">
        <v>166</v>
      </c>
      <c r="B209" s="16">
        <f t="shared" ref="B209:AP209" si="23">SUBTOTAL(9,B3:B198)</f>
        <v>29711.100000000002</v>
      </c>
      <c r="C209" s="16">
        <f t="shared" si="23"/>
        <v>561.39750000000026</v>
      </c>
      <c r="D209" s="16">
        <f t="shared" si="23"/>
        <v>1182.2825000000003</v>
      </c>
      <c r="E209" s="16">
        <f t="shared" si="23"/>
        <v>1743.6800000000003</v>
      </c>
      <c r="F209" s="16">
        <f t="shared" si="23"/>
        <v>1502.8400000000004</v>
      </c>
      <c r="G209" s="16">
        <f t="shared" si="23"/>
        <v>1694.915</v>
      </c>
      <c r="H209" s="16">
        <f t="shared" si="23"/>
        <v>300.82000000000005</v>
      </c>
      <c r="I209" s="16">
        <f t="shared" si="23"/>
        <v>52563.231273408237</v>
      </c>
      <c r="J209" s="16">
        <f t="shared" si="23"/>
        <v>39873.041292134832</v>
      </c>
      <c r="K209" s="16">
        <f t="shared" si="23"/>
        <v>7433.2059550561798</v>
      </c>
      <c r="L209" s="16">
        <f t="shared" si="23"/>
        <v>4908.9554868913856</v>
      </c>
      <c r="M209" s="16">
        <f t="shared" si="23"/>
        <v>21487.056985018724</v>
      </c>
      <c r="N209" s="16">
        <f t="shared" si="23"/>
        <v>15442.109644194759</v>
      </c>
      <c r="O209" s="16">
        <f t="shared" si="23"/>
        <v>77250.905018726597</v>
      </c>
      <c r="P209" s="16">
        <f t="shared" si="23"/>
        <v>200.73208127340837</v>
      </c>
      <c r="Q209" s="16">
        <f t="shared" si="23"/>
        <v>312.36615430711595</v>
      </c>
      <c r="R209" s="16">
        <f t="shared" si="23"/>
        <v>27571.001887640454</v>
      </c>
      <c r="S209" s="16">
        <f t="shared" si="23"/>
        <v>40393.144573033715</v>
      </c>
      <c r="T209" s="16">
        <f t="shared" si="23"/>
        <v>9417.3708277153582</v>
      </c>
      <c r="U209" s="16">
        <f t="shared" si="23"/>
        <v>1677.9848689138576</v>
      </c>
      <c r="V209" s="16">
        <f t="shared" si="23"/>
        <v>98114.127996254669</v>
      </c>
      <c r="W209" s="16">
        <f t="shared" si="23"/>
        <v>27766.900374531837</v>
      </c>
      <c r="X209" s="16">
        <f t="shared" si="23"/>
        <v>20234.080992509364</v>
      </c>
      <c r="Y209" s="16">
        <f t="shared" si="23"/>
        <v>905142.79391385755</v>
      </c>
      <c r="Z209" s="16">
        <f t="shared" si="23"/>
        <v>72570.044288389516</v>
      </c>
      <c r="AA209" s="16">
        <f t="shared" si="23"/>
        <v>32884.185674157299</v>
      </c>
      <c r="AB209" s="16">
        <f t="shared" si="23"/>
        <v>703.16953183520593</v>
      </c>
      <c r="AC209" s="16">
        <f t="shared" si="23"/>
        <v>2733.5203183520603</v>
      </c>
      <c r="AD209" s="16">
        <f t="shared" si="23"/>
        <v>184.403063670412</v>
      </c>
      <c r="AE209" s="16">
        <f t="shared" si="23"/>
        <v>2050694.1765917602</v>
      </c>
      <c r="AF209" s="16">
        <f t="shared" si="23"/>
        <v>273.62359550561797</v>
      </c>
      <c r="AG209" s="16">
        <f t="shared" si="23"/>
        <v>489438.85365168535</v>
      </c>
      <c r="AH209" s="16">
        <f t="shared" si="23"/>
        <v>2977.6495318352058</v>
      </c>
      <c r="AI209" s="16">
        <f t="shared" si="23"/>
        <v>121775.88108614233</v>
      </c>
      <c r="AJ209" s="16">
        <f t="shared" si="23"/>
        <v>99692.952209737821</v>
      </c>
      <c r="AK209" s="16">
        <f t="shared" si="23"/>
        <v>19984.422696629215</v>
      </c>
      <c r="AL209" s="16">
        <f t="shared" si="23"/>
        <v>259214.94797752806</v>
      </c>
      <c r="AM209" s="16">
        <f t="shared" si="23"/>
        <v>73739.800636704123</v>
      </c>
      <c r="AN209" s="16">
        <f t="shared" si="23"/>
        <v>38715.157752808991</v>
      </c>
      <c r="AO209" s="16">
        <f t="shared" si="23"/>
        <v>18634.028277153557</v>
      </c>
      <c r="AP209" s="13">
        <f t="shared" si="23"/>
        <v>124.18499999999997</v>
      </c>
    </row>
    <row r="210" spans="1:42" ht="14.3" customHeight="1">
      <c r="A210" s="55" t="s">
        <v>294</v>
      </c>
      <c r="B210" s="71">
        <v>2200</v>
      </c>
      <c r="C210" s="54">
        <v>36</v>
      </c>
      <c r="D210" s="54">
        <v>106</v>
      </c>
      <c r="E210" s="54">
        <v>142</v>
      </c>
      <c r="F210" s="54">
        <v>54</v>
      </c>
      <c r="G210" s="54">
        <v>161</v>
      </c>
    </row>
    <row r="212" spans="1:42">
      <c r="B212" s="59">
        <f>SUM(B200:B209)</f>
        <v>29711.100000000002</v>
      </c>
      <c r="C212" s="20">
        <f>SUM(C200:C209)</f>
        <v>561.39750000000026</v>
      </c>
      <c r="D212" s="20">
        <f t="shared" ref="D212:AP212" si="24">SUM(D200:D209)</f>
        <v>1182.2825000000003</v>
      </c>
      <c r="E212" s="74">
        <f t="shared" si="24"/>
        <v>1743.6800000000003</v>
      </c>
      <c r="F212" s="74">
        <f t="shared" si="24"/>
        <v>1502.8400000000004</v>
      </c>
      <c r="G212" s="74">
        <f t="shared" si="24"/>
        <v>1694.915</v>
      </c>
      <c r="H212" s="20">
        <f t="shared" si="24"/>
        <v>300.82000000000005</v>
      </c>
      <c r="I212" s="20">
        <f t="shared" si="24"/>
        <v>52563.231273408237</v>
      </c>
      <c r="J212" s="20">
        <f t="shared" si="24"/>
        <v>39873.041292134832</v>
      </c>
      <c r="K212" s="20">
        <f t="shared" si="24"/>
        <v>7433.2059550561798</v>
      </c>
      <c r="L212" s="20">
        <f t="shared" si="24"/>
        <v>4908.9554868913856</v>
      </c>
      <c r="M212" s="20">
        <f t="shared" si="24"/>
        <v>21487.056985018724</v>
      </c>
      <c r="N212" s="20">
        <f t="shared" si="24"/>
        <v>15442.109644194759</v>
      </c>
      <c r="O212" s="20">
        <f t="shared" si="24"/>
        <v>77250.905018726597</v>
      </c>
      <c r="P212" s="20">
        <f t="shared" si="24"/>
        <v>200.73208127340837</v>
      </c>
      <c r="Q212" s="20">
        <f t="shared" si="24"/>
        <v>312.36615430711595</v>
      </c>
      <c r="R212" s="20">
        <f t="shared" si="24"/>
        <v>27571.001887640454</v>
      </c>
      <c r="S212" s="20">
        <f t="shared" si="24"/>
        <v>40393.144573033715</v>
      </c>
      <c r="T212" s="20">
        <f t="shared" si="24"/>
        <v>9417.3708277153582</v>
      </c>
      <c r="U212" s="20">
        <f t="shared" si="24"/>
        <v>1677.9848689138576</v>
      </c>
      <c r="V212" s="20">
        <f t="shared" si="24"/>
        <v>98114.127996254669</v>
      </c>
      <c r="W212" s="20">
        <f t="shared" si="24"/>
        <v>27766.900374531837</v>
      </c>
      <c r="X212" s="20">
        <f t="shared" si="24"/>
        <v>20234.080992509364</v>
      </c>
      <c r="Y212" s="20">
        <f t="shared" si="24"/>
        <v>905142.79391385755</v>
      </c>
      <c r="Z212" s="20">
        <f t="shared" si="24"/>
        <v>72570.044288389516</v>
      </c>
      <c r="AA212" s="20">
        <f t="shared" si="24"/>
        <v>32884.185674157299</v>
      </c>
      <c r="AB212" s="20">
        <f t="shared" si="24"/>
        <v>703.16953183520593</v>
      </c>
      <c r="AC212" s="20">
        <f t="shared" si="24"/>
        <v>2733.5203183520603</v>
      </c>
      <c r="AD212" s="20">
        <f t="shared" si="24"/>
        <v>184.403063670412</v>
      </c>
      <c r="AE212" s="20">
        <f t="shared" si="24"/>
        <v>2050694.1765917602</v>
      </c>
      <c r="AF212" s="20">
        <f t="shared" si="24"/>
        <v>273.62359550561797</v>
      </c>
      <c r="AG212" s="20">
        <f t="shared" si="24"/>
        <v>489438.85365168535</v>
      </c>
      <c r="AH212" s="20">
        <f t="shared" si="24"/>
        <v>2977.6495318352058</v>
      </c>
      <c r="AI212" s="20">
        <f t="shared" si="24"/>
        <v>121775.88108614233</v>
      </c>
      <c r="AJ212" s="20">
        <f t="shared" si="24"/>
        <v>99692.952209737821</v>
      </c>
      <c r="AK212" s="20">
        <f t="shared" si="24"/>
        <v>19984.422696629215</v>
      </c>
      <c r="AL212" s="20">
        <f t="shared" si="24"/>
        <v>259214.94797752806</v>
      </c>
      <c r="AM212" s="20">
        <f t="shared" si="24"/>
        <v>73739.800636704123</v>
      </c>
      <c r="AN212" s="20">
        <f t="shared" si="24"/>
        <v>38715.157752808991</v>
      </c>
      <c r="AO212" s="20">
        <f t="shared" si="24"/>
        <v>18634.028277153557</v>
      </c>
      <c r="AP212" s="13">
        <f t="shared" si="24"/>
        <v>124.18499999999997</v>
      </c>
    </row>
    <row r="213" spans="1:42">
      <c r="D213" s="56" t="s">
        <v>2</v>
      </c>
      <c r="E213" s="57">
        <f>E212*9.3</f>
        <v>16216.224000000004</v>
      </c>
      <c r="F213" s="57">
        <f>F212*4.1</f>
        <v>6161.6440000000011</v>
      </c>
      <c r="G213" s="57">
        <f>G212*4.1</f>
        <v>6949.151499999999</v>
      </c>
    </row>
    <row r="214" spans="1:42">
      <c r="A214" s="58" t="s">
        <v>199</v>
      </c>
      <c r="D214" s="50" t="s">
        <v>196</v>
      </c>
      <c r="E214" s="53">
        <v>75</v>
      </c>
      <c r="F214" s="53">
        <v>280</v>
      </c>
      <c r="G214" s="53">
        <v>100</v>
      </c>
    </row>
    <row r="215" spans="1:42">
      <c r="D215" s="51" t="s">
        <v>195</v>
      </c>
      <c r="E215" s="52">
        <f>E213/(E213+F213+G213)*100</f>
        <v>55.29448364161248</v>
      </c>
      <c r="F215" s="52">
        <f>F213/(E213+F213+G213)*100</f>
        <v>21.010126855884554</v>
      </c>
      <c r="G215" s="52">
        <f>G213/(E213+F213+G213)*100</f>
        <v>23.695389502502966</v>
      </c>
    </row>
    <row r="224" spans="1:42">
      <c r="C224" s="73">
        <v>18</v>
      </c>
      <c r="D224" s="10" t="s">
        <v>209</v>
      </c>
      <c r="F224" s="13" t="s">
        <v>210</v>
      </c>
      <c r="G224" s="13" t="s">
        <v>211</v>
      </c>
      <c r="H224" s="13" t="s">
        <v>220</v>
      </c>
    </row>
    <row r="225" spans="3:9">
      <c r="C225" s="72"/>
      <c r="D225" s="10" t="s">
        <v>212</v>
      </c>
      <c r="F225" s="13" t="s">
        <v>213</v>
      </c>
      <c r="G225" s="13" t="s">
        <v>214</v>
      </c>
      <c r="H225" s="13" t="s">
        <v>215</v>
      </c>
      <c r="I225" s="16" t="s">
        <v>216</v>
      </c>
    </row>
    <row r="652" spans="2:2">
      <c r="B652" s="27">
        <f>SUBTOTAL(9,B45:B651)</f>
        <v>56663.100000000006</v>
      </c>
    </row>
  </sheetData>
  <autoFilter ref="A2:AP210">
    <filterColumn colId="0"/>
    <filterColumn colId="4"/>
    <filterColumn colId="36"/>
    <filterColumn colId="37"/>
    <filterColumn colId="38"/>
    <filterColumn colId="39"/>
    <filterColumn colId="40"/>
  </autoFilter>
  <pageMargins left="0.7" right="0.7" top="0.78740157499999996" bottom="0.78740157499999996" header="0.3" footer="0.3"/>
  <pageSetup paperSize="9" orientation="portrait" horizontalDpi="4294967293" verticalDpi="0" r:id="rId1"/>
  <ignoredErrors>
    <ignoredError sqref="AK209:AO209" formulaRange="1"/>
    <ignoredError sqref="E197 E49" formula="1"/>
  </ignoredErrors>
</worksheet>
</file>

<file path=xl/worksheets/sheet3.xml><?xml version="1.0" encoding="utf-8"?>
<worksheet xmlns="http://schemas.openxmlformats.org/spreadsheetml/2006/main" xmlns:r="http://schemas.openxmlformats.org/officeDocument/2006/relationships">
  <sheetPr>
    <tabColor rgb="FF00B050"/>
  </sheetPr>
  <dimension ref="A1:AR66"/>
  <sheetViews>
    <sheetView workbookViewId="0">
      <pane xSplit="1" ySplit="2" topLeftCell="B33" activePane="bottomRight" state="frozen"/>
      <selection pane="topRight" activeCell="B1" sqref="B1"/>
      <selection pane="bottomLeft" activeCell="A3" sqref="A3"/>
      <selection pane="bottomRight" activeCell="E57" sqref="E57"/>
    </sheetView>
  </sheetViews>
  <sheetFormatPr baseColWidth="10" defaultRowHeight="14.3"/>
  <cols>
    <col min="1" max="1" width="11.42578125" style="1"/>
    <col min="2" max="2" width="7.7109375" style="82" bestFit="1" customWidth="1"/>
    <col min="3" max="3" width="8.5703125" style="84" bestFit="1" customWidth="1"/>
    <col min="4" max="4" width="8.85546875" style="84" bestFit="1" customWidth="1"/>
    <col min="5" max="5" width="8.5703125" style="84" bestFit="1" customWidth="1"/>
    <col min="6" max="6" width="11.85546875" style="84" bestFit="1" customWidth="1"/>
    <col min="7" max="7" width="8.7109375" style="84" bestFit="1" customWidth="1"/>
    <col min="8" max="8" width="9" style="82" bestFit="1" customWidth="1"/>
    <col min="9" max="9" width="8.28515625" style="82" bestFit="1" customWidth="1"/>
    <col min="10" max="10" width="7.140625" style="85" bestFit="1" customWidth="1"/>
    <col min="11" max="11" width="5.5703125" style="85" bestFit="1" customWidth="1"/>
    <col min="12" max="12" width="5.7109375" style="82" customWidth="1"/>
    <col min="13" max="13" width="9.28515625" style="85" customWidth="1"/>
    <col min="14" max="14" width="8.28515625" style="85" customWidth="1"/>
    <col min="15" max="15" width="7.42578125" style="82" bestFit="1" customWidth="1"/>
    <col min="16" max="16" width="5.7109375" style="82" bestFit="1" customWidth="1"/>
    <col min="17" max="17" width="4.7109375" style="82" bestFit="1" customWidth="1"/>
    <col min="18" max="18" width="5.7109375" style="85" customWidth="1"/>
    <col min="19" max="19" width="10.42578125" style="85" bestFit="1" customWidth="1"/>
    <col min="20" max="20" width="7.28515625" style="85" bestFit="1" customWidth="1"/>
    <col min="21" max="21" width="5.5703125" style="85" bestFit="1" customWidth="1"/>
    <col min="22" max="24" width="5.7109375" style="85" customWidth="1"/>
    <col min="25" max="25" width="7" style="85" bestFit="1" customWidth="1"/>
    <col min="26" max="29" width="5.7109375" style="85" customWidth="1"/>
    <col min="30" max="30" width="5.7109375" style="82" customWidth="1"/>
    <col min="31" max="31" width="7" bestFit="1" customWidth="1"/>
    <col min="32" max="32" width="5.7109375" style="82" customWidth="1"/>
    <col min="33" max="33" width="5.7109375" customWidth="1"/>
    <col min="34" max="34" width="5.7109375" style="82" customWidth="1"/>
    <col min="35" max="36" width="7.7109375" style="82" customWidth="1"/>
    <col min="37" max="37" width="9.28515625" style="82" bestFit="1" customWidth="1"/>
    <col min="38" max="38" width="7.5703125" style="82" bestFit="1" customWidth="1"/>
    <col min="39" max="39" width="7.7109375" style="82" bestFit="1" customWidth="1"/>
    <col min="40" max="41" width="7.5703125" style="82" customWidth="1"/>
    <col min="42" max="42" width="8.28515625" style="82" bestFit="1" customWidth="1"/>
    <col min="43" max="43" width="11.42578125" style="105"/>
  </cols>
  <sheetData>
    <row r="1" spans="1:43">
      <c r="B1" s="13" t="s">
        <v>2</v>
      </c>
      <c r="C1" s="10" t="s">
        <v>3</v>
      </c>
      <c r="D1" s="10" t="s">
        <v>3</v>
      </c>
      <c r="E1" s="10" t="s">
        <v>3</v>
      </c>
      <c r="F1" s="10" t="s">
        <v>3</v>
      </c>
      <c r="G1" s="10" t="s">
        <v>3</v>
      </c>
      <c r="H1" s="13" t="s">
        <v>3</v>
      </c>
      <c r="I1" s="13" t="s">
        <v>8</v>
      </c>
      <c r="J1" s="16" t="s">
        <v>8</v>
      </c>
      <c r="K1" s="16" t="s">
        <v>8</v>
      </c>
      <c r="L1" s="13" t="s">
        <v>8</v>
      </c>
      <c r="M1" s="16" t="s">
        <v>8</v>
      </c>
      <c r="N1" s="16" t="s">
        <v>8</v>
      </c>
      <c r="O1" s="13" t="s">
        <v>8</v>
      </c>
      <c r="P1" s="13" t="s">
        <v>8</v>
      </c>
      <c r="Q1" s="13" t="s">
        <v>8</v>
      </c>
      <c r="R1" s="17" t="s">
        <v>14</v>
      </c>
      <c r="S1" s="17" t="s">
        <v>14</v>
      </c>
      <c r="T1" s="17" t="s">
        <v>14</v>
      </c>
      <c r="U1" s="17" t="s">
        <v>14</v>
      </c>
      <c r="V1" s="17" t="s">
        <v>14</v>
      </c>
      <c r="W1" s="17" t="s">
        <v>14</v>
      </c>
      <c r="X1" s="17" t="s">
        <v>14</v>
      </c>
      <c r="Y1" s="17" t="s">
        <v>14</v>
      </c>
      <c r="Z1" s="17" t="s">
        <v>14</v>
      </c>
      <c r="AA1" s="17" t="s">
        <v>14</v>
      </c>
      <c r="AB1" s="17" t="s">
        <v>14</v>
      </c>
      <c r="AC1" s="17" t="s">
        <v>14</v>
      </c>
      <c r="AD1" s="21" t="s">
        <v>14</v>
      </c>
      <c r="AE1" s="17" t="s">
        <v>14</v>
      </c>
      <c r="AF1" s="21" t="s">
        <v>14</v>
      </c>
      <c r="AG1" s="17" t="s">
        <v>14</v>
      </c>
      <c r="AH1" s="21" t="s">
        <v>14</v>
      </c>
      <c r="AI1" s="13" t="s">
        <v>8</v>
      </c>
      <c r="AJ1" s="13" t="s">
        <v>8</v>
      </c>
      <c r="AK1" s="13" t="s">
        <v>8</v>
      </c>
      <c r="AL1" s="13" t="s">
        <v>8</v>
      </c>
      <c r="AM1" s="13" t="s">
        <v>8</v>
      </c>
      <c r="AN1" s="13" t="s">
        <v>8</v>
      </c>
      <c r="AO1" s="13" t="s">
        <v>8</v>
      </c>
      <c r="AP1" s="13"/>
      <c r="AQ1" s="105" t="s">
        <v>559</v>
      </c>
    </row>
    <row r="2" spans="1:43">
      <c r="A2" s="1" t="s">
        <v>207</v>
      </c>
      <c r="B2" s="29" t="s">
        <v>1</v>
      </c>
      <c r="C2" s="31" t="s">
        <v>105</v>
      </c>
      <c r="D2" s="31" t="s">
        <v>106</v>
      </c>
      <c r="E2" s="31" t="s">
        <v>105</v>
      </c>
      <c r="F2" s="31" t="s">
        <v>109</v>
      </c>
      <c r="G2" s="31" t="s">
        <v>97</v>
      </c>
      <c r="H2" s="29" t="s">
        <v>102</v>
      </c>
      <c r="I2" s="29" t="s">
        <v>5</v>
      </c>
      <c r="J2" s="30" t="s">
        <v>16</v>
      </c>
      <c r="K2" s="30" t="s">
        <v>149</v>
      </c>
      <c r="L2" s="29" t="s">
        <v>148</v>
      </c>
      <c r="M2" s="16" t="s">
        <v>22</v>
      </c>
      <c r="N2" s="16" t="s">
        <v>23</v>
      </c>
      <c r="O2" s="13" t="s">
        <v>24</v>
      </c>
      <c r="P2" s="29" t="s">
        <v>6</v>
      </c>
      <c r="Q2" s="29" t="s">
        <v>7</v>
      </c>
      <c r="R2" s="30" t="s">
        <v>95</v>
      </c>
      <c r="S2" s="30" t="s">
        <v>25</v>
      </c>
      <c r="T2" s="30" t="s">
        <v>96</v>
      </c>
      <c r="U2" s="30" t="s">
        <v>26</v>
      </c>
      <c r="V2" s="30" t="s">
        <v>124</v>
      </c>
      <c r="W2" s="30" t="s">
        <v>9</v>
      </c>
      <c r="X2" s="30" t="s">
        <v>10</v>
      </c>
      <c r="Y2" s="30" t="s">
        <v>125</v>
      </c>
      <c r="Z2" s="30" t="s">
        <v>92</v>
      </c>
      <c r="AA2" s="30" t="s">
        <v>11</v>
      </c>
      <c r="AB2" s="30" t="s">
        <v>93</v>
      </c>
      <c r="AC2" s="30" t="s">
        <v>94</v>
      </c>
      <c r="AD2" s="29" t="s">
        <v>12</v>
      </c>
      <c r="AE2" s="30" t="s">
        <v>13</v>
      </c>
      <c r="AF2" s="29" t="s">
        <v>98</v>
      </c>
      <c r="AG2" s="30" t="s">
        <v>123</v>
      </c>
      <c r="AH2" s="29" t="s">
        <v>99</v>
      </c>
      <c r="AI2" s="29" t="s">
        <v>100</v>
      </c>
      <c r="AJ2" s="29" t="s">
        <v>28</v>
      </c>
      <c r="AK2" s="82" t="s">
        <v>303</v>
      </c>
      <c r="AL2" s="82" t="s">
        <v>301</v>
      </c>
      <c r="AM2" s="82" t="s">
        <v>302</v>
      </c>
      <c r="AN2" s="82" t="s">
        <v>355</v>
      </c>
      <c r="AO2" s="82" t="s">
        <v>356</v>
      </c>
      <c r="AP2" s="29" t="s">
        <v>146</v>
      </c>
      <c r="AQ2" s="105" t="s">
        <v>560</v>
      </c>
    </row>
    <row r="3" spans="1:43">
      <c r="A3" s="60">
        <v>43310</v>
      </c>
      <c r="B3" s="32">
        <v>1890.5</v>
      </c>
      <c r="C3" s="14">
        <v>43.7</v>
      </c>
      <c r="D3" s="14">
        <v>54.65</v>
      </c>
      <c r="E3" s="83">
        <v>98.35</v>
      </c>
      <c r="F3" s="83">
        <v>177.15</v>
      </c>
      <c r="G3" s="83">
        <v>69.75</v>
      </c>
      <c r="H3" s="28">
        <v>8.85</v>
      </c>
      <c r="I3" s="28">
        <v>1708.75</v>
      </c>
      <c r="J3" s="26">
        <v>1359.75</v>
      </c>
      <c r="K3" s="26">
        <v>532.75</v>
      </c>
      <c r="L3" s="32">
        <v>118.5</v>
      </c>
      <c r="M3" s="26">
        <v>713.75</v>
      </c>
      <c r="N3" s="26">
        <v>450.75</v>
      </c>
      <c r="O3" s="28">
        <v>2468.75</v>
      </c>
      <c r="P3" s="32">
        <v>5.669999999999999</v>
      </c>
      <c r="Q3" s="28">
        <v>5.2774999999999999</v>
      </c>
      <c r="R3" s="26">
        <v>764.75</v>
      </c>
      <c r="S3" s="26">
        <v>1478</v>
      </c>
      <c r="T3" s="26">
        <v>288.5</v>
      </c>
      <c r="U3" s="26">
        <v>35.75</v>
      </c>
      <c r="V3" s="89">
        <v>1681</v>
      </c>
      <c r="W3" s="26">
        <v>792</v>
      </c>
      <c r="X3" s="26">
        <v>920</v>
      </c>
      <c r="Y3" s="26">
        <v>16766.75</v>
      </c>
      <c r="Z3" s="26">
        <v>2656</v>
      </c>
      <c r="AA3" s="26">
        <v>750</v>
      </c>
      <c r="AB3" s="26">
        <v>28.75</v>
      </c>
      <c r="AC3" s="26">
        <v>108.5</v>
      </c>
      <c r="AD3" s="28">
        <v>3</v>
      </c>
      <c r="AE3" s="90">
        <v>58827</v>
      </c>
      <c r="AF3" s="32">
        <v>3</v>
      </c>
      <c r="AG3" s="90">
        <v>13820.25</v>
      </c>
      <c r="AH3" s="32">
        <v>108.5</v>
      </c>
      <c r="AI3" s="93">
        <v>2759.25</v>
      </c>
      <c r="AJ3" s="93">
        <v>2162.25</v>
      </c>
      <c r="AP3" s="28">
        <v>12.75</v>
      </c>
    </row>
    <row r="4" spans="1:43">
      <c r="A4" s="60">
        <v>43311</v>
      </c>
      <c r="B4" s="32">
        <v>2100.5</v>
      </c>
      <c r="C4" s="14">
        <v>33.4</v>
      </c>
      <c r="D4" s="14">
        <v>76.849999999999994</v>
      </c>
      <c r="E4" s="83">
        <v>110.25</v>
      </c>
      <c r="F4" s="83">
        <v>170.55</v>
      </c>
      <c r="G4" s="83">
        <v>85.55</v>
      </c>
      <c r="H4" s="28">
        <v>13.15</v>
      </c>
      <c r="I4" s="28">
        <v>2944.25</v>
      </c>
      <c r="J4" s="26">
        <v>2229.25</v>
      </c>
      <c r="K4" s="26">
        <v>352.75</v>
      </c>
      <c r="L4" s="32">
        <v>199</v>
      </c>
      <c r="M4" s="26">
        <v>980.75</v>
      </c>
      <c r="N4" s="26">
        <v>524.75</v>
      </c>
      <c r="O4" s="28">
        <v>2621.75</v>
      </c>
      <c r="P4" s="32">
        <v>15.201000000000001</v>
      </c>
      <c r="Q4" s="28">
        <v>9.3795000000000002</v>
      </c>
      <c r="R4" s="26">
        <v>1209.25</v>
      </c>
      <c r="S4" s="26">
        <v>2102.5</v>
      </c>
      <c r="T4" s="26">
        <v>463.5</v>
      </c>
      <c r="U4" s="26">
        <v>72.75</v>
      </c>
      <c r="V4" s="89">
        <v>1030</v>
      </c>
      <c r="W4" s="26">
        <v>1690</v>
      </c>
      <c r="X4" s="26">
        <v>1414</v>
      </c>
      <c r="Y4" s="26">
        <v>35164.75</v>
      </c>
      <c r="Z4" s="26">
        <v>4253</v>
      </c>
      <c r="AA4" s="26">
        <v>1959</v>
      </c>
      <c r="AB4" s="26">
        <v>31.25</v>
      </c>
      <c r="AC4" s="26">
        <v>206</v>
      </c>
      <c r="AD4" s="28">
        <v>6.45</v>
      </c>
      <c r="AE4" s="90">
        <v>93857</v>
      </c>
      <c r="AF4" s="32">
        <v>0.8</v>
      </c>
      <c r="AG4" s="90">
        <v>23899.25</v>
      </c>
      <c r="AH4" s="32">
        <v>176.5</v>
      </c>
      <c r="AI4" s="93">
        <v>3324.25</v>
      </c>
      <c r="AJ4" s="93">
        <v>3050.25</v>
      </c>
      <c r="AP4" s="28">
        <v>9.75</v>
      </c>
    </row>
    <row r="5" spans="1:43">
      <c r="A5" s="60">
        <v>43312</v>
      </c>
      <c r="B5" s="32">
        <v>2002</v>
      </c>
      <c r="C5" s="14">
        <v>34.4</v>
      </c>
      <c r="D5" s="14">
        <v>73.600000000000009</v>
      </c>
      <c r="E5" s="83">
        <v>108</v>
      </c>
      <c r="F5" s="83">
        <v>177.79999999999998</v>
      </c>
      <c r="G5" s="83">
        <v>60.9</v>
      </c>
      <c r="H5" s="28">
        <v>14.9</v>
      </c>
      <c r="I5" s="28">
        <v>2478.5</v>
      </c>
      <c r="J5" s="26">
        <v>2087.5</v>
      </c>
      <c r="K5" s="26">
        <v>176.5</v>
      </c>
      <c r="L5" s="32">
        <v>168</v>
      </c>
      <c r="M5" s="26">
        <v>686.5</v>
      </c>
      <c r="N5" s="26">
        <v>413.5</v>
      </c>
      <c r="O5" s="28">
        <v>2265.5</v>
      </c>
      <c r="P5" s="32">
        <v>6.7229999999999999</v>
      </c>
      <c r="Q5" s="28">
        <v>4.6800000000000006</v>
      </c>
      <c r="R5" s="26">
        <v>1121.5</v>
      </c>
      <c r="S5" s="26">
        <v>2032</v>
      </c>
      <c r="T5" s="26">
        <v>437</v>
      </c>
      <c r="U5" s="26">
        <v>26.5</v>
      </c>
      <c r="V5" s="89">
        <v>1602</v>
      </c>
      <c r="W5" s="26">
        <v>962</v>
      </c>
      <c r="X5" s="26">
        <v>494</v>
      </c>
      <c r="Y5" s="26">
        <v>18033.5</v>
      </c>
      <c r="Z5" s="26">
        <v>2775</v>
      </c>
      <c r="AA5" s="26">
        <v>1222</v>
      </c>
      <c r="AB5" s="26">
        <v>26.5</v>
      </c>
      <c r="AC5" s="26">
        <v>196</v>
      </c>
      <c r="AD5" s="28">
        <v>2</v>
      </c>
      <c r="AE5" s="90">
        <v>76939</v>
      </c>
      <c r="AF5" s="32">
        <v>2</v>
      </c>
      <c r="AG5" s="90">
        <v>18781.5</v>
      </c>
      <c r="AH5" s="32">
        <v>127</v>
      </c>
      <c r="AI5" s="92">
        <v>1974.5</v>
      </c>
      <c r="AJ5" s="92">
        <v>2159.5</v>
      </c>
      <c r="AP5" s="28">
        <v>10.5</v>
      </c>
    </row>
    <row r="6" spans="1:43">
      <c r="A6" s="60">
        <v>43313</v>
      </c>
      <c r="B6" s="32">
        <v>1837</v>
      </c>
      <c r="C6" s="14">
        <v>27.8</v>
      </c>
      <c r="D6" s="14">
        <v>58.2</v>
      </c>
      <c r="E6" s="83">
        <v>86</v>
      </c>
      <c r="F6" s="83">
        <v>153.4</v>
      </c>
      <c r="G6" s="83">
        <v>95.9</v>
      </c>
      <c r="H6" s="28">
        <v>25.5</v>
      </c>
      <c r="I6" s="28">
        <v>2117</v>
      </c>
      <c r="J6" s="26">
        <v>2302</v>
      </c>
      <c r="K6" s="26">
        <v>598</v>
      </c>
      <c r="L6" s="32">
        <v>315</v>
      </c>
      <c r="M6" s="26">
        <v>1220</v>
      </c>
      <c r="N6" s="26">
        <v>645</v>
      </c>
      <c r="O6" s="28">
        <v>3287</v>
      </c>
      <c r="P6" s="32">
        <v>11.052000000000001</v>
      </c>
      <c r="Q6" s="28">
        <v>9.2820000000000018</v>
      </c>
      <c r="R6" s="26">
        <v>1883</v>
      </c>
      <c r="S6" s="26">
        <v>4458</v>
      </c>
      <c r="T6" s="26">
        <v>761</v>
      </c>
      <c r="U6" s="26">
        <v>42</v>
      </c>
      <c r="V6" s="89">
        <v>1452</v>
      </c>
      <c r="W6" s="26">
        <v>589</v>
      </c>
      <c r="X6" s="26">
        <v>715</v>
      </c>
      <c r="Y6" s="26">
        <v>45710</v>
      </c>
      <c r="Z6" s="26">
        <v>3072</v>
      </c>
      <c r="AA6" s="26">
        <v>1602</v>
      </c>
      <c r="AB6" s="26">
        <v>28</v>
      </c>
      <c r="AC6" s="26">
        <v>187</v>
      </c>
      <c r="AD6" s="28">
        <v>0</v>
      </c>
      <c r="AE6" s="90">
        <v>43998</v>
      </c>
      <c r="AF6" s="32">
        <v>4</v>
      </c>
      <c r="AG6" s="90">
        <v>26533</v>
      </c>
      <c r="AH6" s="32">
        <v>122</v>
      </c>
      <c r="AI6" s="93">
        <v>4904</v>
      </c>
      <c r="AJ6" s="93">
        <v>4187</v>
      </c>
      <c r="AP6" s="28">
        <v>12.1</v>
      </c>
    </row>
    <row r="7" spans="1:43">
      <c r="A7" s="60">
        <v>43314</v>
      </c>
      <c r="B7" s="32">
        <v>2142</v>
      </c>
      <c r="C7" s="14">
        <v>43.20000000000001</v>
      </c>
      <c r="D7" s="14">
        <v>72.3</v>
      </c>
      <c r="E7" s="83">
        <v>115.5</v>
      </c>
      <c r="F7" s="83">
        <v>153.19999999999999</v>
      </c>
      <c r="G7" s="83">
        <v>106.9</v>
      </c>
      <c r="H7" s="28">
        <v>26.8</v>
      </c>
      <c r="I7" s="28">
        <v>1761</v>
      </c>
      <c r="J7" s="26">
        <v>2186</v>
      </c>
      <c r="K7" s="26">
        <v>657</v>
      </c>
      <c r="L7" s="32">
        <v>378</v>
      </c>
      <c r="M7" s="26">
        <v>1639</v>
      </c>
      <c r="N7" s="26">
        <v>887</v>
      </c>
      <c r="O7" s="28">
        <v>2357</v>
      </c>
      <c r="P7" s="32">
        <v>14.687999999999997</v>
      </c>
      <c r="Q7" s="28">
        <v>12.664000000000001</v>
      </c>
      <c r="R7" s="26">
        <v>2019.0039999999999</v>
      </c>
      <c r="S7" s="26">
        <v>3650.0010000000002</v>
      </c>
      <c r="T7" s="26">
        <v>559.00099999999998</v>
      </c>
      <c r="U7" s="26">
        <v>48</v>
      </c>
      <c r="V7" s="89">
        <v>2894</v>
      </c>
      <c r="W7" s="26">
        <v>1743</v>
      </c>
      <c r="X7" s="26">
        <v>1282</v>
      </c>
      <c r="Y7" s="26">
        <v>37971</v>
      </c>
      <c r="Z7" s="26">
        <v>5266</v>
      </c>
      <c r="AA7" s="26">
        <v>1175</v>
      </c>
      <c r="AB7" s="26">
        <v>62</v>
      </c>
      <c r="AC7" s="26">
        <v>247</v>
      </c>
      <c r="AD7" s="28">
        <v>6</v>
      </c>
      <c r="AE7" s="90">
        <v>132261</v>
      </c>
      <c r="AF7" s="32">
        <v>5</v>
      </c>
      <c r="AG7" s="90">
        <v>20793</v>
      </c>
      <c r="AH7" s="32">
        <v>193</v>
      </c>
      <c r="AI7" s="92">
        <v>5632</v>
      </c>
      <c r="AJ7" s="92">
        <v>6037</v>
      </c>
      <c r="AP7" s="28">
        <v>13.5</v>
      </c>
    </row>
    <row r="8" spans="1:43">
      <c r="A8" s="60">
        <v>43315</v>
      </c>
      <c r="B8" s="32">
        <v>1065</v>
      </c>
      <c r="C8" s="14">
        <v>19.7</v>
      </c>
      <c r="D8" s="14">
        <v>42.500000000000007</v>
      </c>
      <c r="E8" s="83">
        <v>62.199999999999996</v>
      </c>
      <c r="F8" s="83">
        <v>67.900000000000006</v>
      </c>
      <c r="G8" s="83">
        <v>54.2</v>
      </c>
      <c r="H8" s="28">
        <v>9.7999999999999989</v>
      </c>
      <c r="I8" s="28">
        <v>1459</v>
      </c>
      <c r="J8" s="26">
        <v>763</v>
      </c>
      <c r="K8" s="26">
        <v>300</v>
      </c>
      <c r="L8" s="32">
        <v>132</v>
      </c>
      <c r="M8" s="26">
        <v>529</v>
      </c>
      <c r="N8" s="26">
        <v>299</v>
      </c>
      <c r="O8" s="28">
        <v>2278</v>
      </c>
      <c r="P8" s="32">
        <v>4.2709999999999999</v>
      </c>
      <c r="Q8" s="28">
        <v>3.4290000000000003</v>
      </c>
      <c r="R8" s="26">
        <v>497</v>
      </c>
      <c r="S8" s="26">
        <v>1768</v>
      </c>
      <c r="T8" s="26">
        <v>140</v>
      </c>
      <c r="U8" s="26">
        <v>51</v>
      </c>
      <c r="V8" s="89">
        <v>1111</v>
      </c>
      <c r="W8" s="26">
        <v>306</v>
      </c>
      <c r="X8" s="26">
        <v>292</v>
      </c>
      <c r="Y8" s="26">
        <v>18408</v>
      </c>
      <c r="Z8" s="26">
        <v>1327</v>
      </c>
      <c r="AA8" s="26">
        <v>530</v>
      </c>
      <c r="AB8" s="26">
        <v>7</v>
      </c>
      <c r="AC8" s="26">
        <v>79</v>
      </c>
      <c r="AD8" s="28">
        <v>2</v>
      </c>
      <c r="AE8" s="90">
        <v>6549</v>
      </c>
      <c r="AF8" s="32">
        <v>3</v>
      </c>
      <c r="AG8" s="90">
        <v>25513</v>
      </c>
      <c r="AH8" s="32">
        <v>53</v>
      </c>
      <c r="AI8" s="93">
        <v>2304</v>
      </c>
      <c r="AJ8" s="93">
        <v>1731</v>
      </c>
      <c r="AP8" s="28">
        <v>5</v>
      </c>
    </row>
    <row r="9" spans="1:43">
      <c r="A9" s="60">
        <v>43316</v>
      </c>
      <c r="B9" s="32">
        <v>1947</v>
      </c>
      <c r="C9" s="14">
        <v>28.3</v>
      </c>
      <c r="D9" s="14">
        <v>70.600000000000009</v>
      </c>
      <c r="E9" s="83">
        <v>98.899999999999991</v>
      </c>
      <c r="F9" s="83">
        <v>170.14999999999998</v>
      </c>
      <c r="G9" s="83">
        <v>84.4</v>
      </c>
      <c r="H9" s="28">
        <v>18.600000000000001</v>
      </c>
      <c r="I9" s="28">
        <v>2208.5</v>
      </c>
      <c r="J9" s="26">
        <v>2398.5</v>
      </c>
      <c r="K9" s="26">
        <v>332.5</v>
      </c>
      <c r="L9" s="32">
        <v>300.5</v>
      </c>
      <c r="M9" s="26">
        <v>923</v>
      </c>
      <c r="N9" s="26">
        <v>549</v>
      </c>
      <c r="O9" s="28">
        <v>3458.5</v>
      </c>
      <c r="P9" s="32">
        <v>11.779000000000002</v>
      </c>
      <c r="Q9" s="28">
        <v>8.2079999999999984</v>
      </c>
      <c r="R9" s="26">
        <v>1512.5</v>
      </c>
      <c r="S9" s="26">
        <v>2547</v>
      </c>
      <c r="T9" s="26">
        <v>569</v>
      </c>
      <c r="U9" s="26">
        <v>19.5</v>
      </c>
      <c r="V9" s="89">
        <v>7016.5</v>
      </c>
      <c r="W9" s="26">
        <v>2014.5</v>
      </c>
      <c r="X9" s="26">
        <v>984</v>
      </c>
      <c r="Y9" s="26">
        <v>37713</v>
      </c>
      <c r="Z9" s="26">
        <v>3433.5</v>
      </c>
      <c r="AA9" s="26">
        <v>1511</v>
      </c>
      <c r="AB9" s="26">
        <v>29.5</v>
      </c>
      <c r="AC9" s="26">
        <v>217.5</v>
      </c>
      <c r="AD9" s="28">
        <v>4</v>
      </c>
      <c r="AE9" s="90">
        <v>117242</v>
      </c>
      <c r="AF9" s="32">
        <v>1</v>
      </c>
      <c r="AG9" s="90">
        <v>28351</v>
      </c>
      <c r="AH9" s="32">
        <v>157</v>
      </c>
      <c r="AI9" s="92">
        <v>4386</v>
      </c>
      <c r="AJ9" s="92">
        <v>4544</v>
      </c>
      <c r="AK9" s="28">
        <v>658</v>
      </c>
      <c r="AL9" s="28">
        <v>8807</v>
      </c>
      <c r="AM9" s="28">
        <v>2397</v>
      </c>
      <c r="AN9" s="28"/>
      <c r="AO9" s="28"/>
      <c r="AP9" s="28">
        <v>14.799999999999999</v>
      </c>
    </row>
    <row r="10" spans="1:43">
      <c r="A10" s="60">
        <v>43317</v>
      </c>
      <c r="B10" s="32">
        <v>2047</v>
      </c>
      <c r="C10" s="14">
        <v>39.100000000000009</v>
      </c>
      <c r="D10" s="14">
        <v>86.8</v>
      </c>
      <c r="E10" s="83">
        <v>125.89999999999999</v>
      </c>
      <c r="F10" s="83">
        <v>131.39999999999998</v>
      </c>
      <c r="G10" s="83">
        <v>84.1</v>
      </c>
      <c r="H10" s="28">
        <v>26.200000000000003</v>
      </c>
      <c r="I10" s="28">
        <v>2072</v>
      </c>
      <c r="J10" s="26">
        <v>1691</v>
      </c>
      <c r="K10" s="26">
        <v>483</v>
      </c>
      <c r="L10" s="32">
        <v>264</v>
      </c>
      <c r="M10" s="26">
        <v>1323</v>
      </c>
      <c r="N10" s="26">
        <v>722</v>
      </c>
      <c r="O10" s="28">
        <v>3144</v>
      </c>
      <c r="P10" s="32">
        <v>11.845999999999998</v>
      </c>
      <c r="Q10" s="28">
        <v>10.419</v>
      </c>
      <c r="R10" s="26">
        <v>1455.0120000000002</v>
      </c>
      <c r="S10" s="26">
        <v>5136.0030000000006</v>
      </c>
      <c r="T10" s="26">
        <v>686.00299999999993</v>
      </c>
      <c r="U10" s="26">
        <v>39</v>
      </c>
      <c r="V10" s="89">
        <v>3002</v>
      </c>
      <c r="W10" s="26">
        <v>963</v>
      </c>
      <c r="X10" s="26">
        <v>962</v>
      </c>
      <c r="Y10" s="26">
        <v>22825</v>
      </c>
      <c r="Z10" s="26">
        <v>4866</v>
      </c>
      <c r="AA10" s="26">
        <v>1149</v>
      </c>
      <c r="AB10" s="26">
        <v>65</v>
      </c>
      <c r="AC10" s="26">
        <v>253</v>
      </c>
      <c r="AD10" s="28">
        <v>5</v>
      </c>
      <c r="AE10" s="90">
        <v>72829</v>
      </c>
      <c r="AF10" s="32">
        <v>8</v>
      </c>
      <c r="AG10" s="90">
        <v>26987</v>
      </c>
      <c r="AH10" s="32">
        <v>221</v>
      </c>
      <c r="AI10" s="92">
        <v>3419</v>
      </c>
      <c r="AJ10" s="92">
        <v>3928</v>
      </c>
      <c r="AK10" s="28">
        <v>1083</v>
      </c>
      <c r="AL10" s="28">
        <v>10336</v>
      </c>
      <c r="AM10" s="28">
        <v>2402</v>
      </c>
      <c r="AN10" s="28"/>
      <c r="AO10" s="28"/>
      <c r="AP10" s="28">
        <v>8.6999999999999993</v>
      </c>
    </row>
    <row r="11" spans="1:43">
      <c r="A11" s="60">
        <v>43318</v>
      </c>
      <c r="B11" s="32">
        <v>1961</v>
      </c>
      <c r="C11" s="14">
        <v>48.95</v>
      </c>
      <c r="D11" s="14">
        <v>57.16</v>
      </c>
      <c r="E11" s="83">
        <v>106.10999999999999</v>
      </c>
      <c r="F11" s="83">
        <v>127.5</v>
      </c>
      <c r="G11" s="83">
        <v>110.19999999999999</v>
      </c>
      <c r="H11" s="28">
        <v>37.5</v>
      </c>
      <c r="I11" s="28">
        <v>2298</v>
      </c>
      <c r="J11" s="26">
        <v>2163</v>
      </c>
      <c r="K11" s="26">
        <v>446</v>
      </c>
      <c r="L11" s="32">
        <v>297</v>
      </c>
      <c r="M11" s="26">
        <v>1177</v>
      </c>
      <c r="N11" s="26">
        <v>800</v>
      </c>
      <c r="O11" s="28">
        <v>3477</v>
      </c>
      <c r="P11" s="32">
        <v>15.031999999999998</v>
      </c>
      <c r="Q11" s="28">
        <v>14.398</v>
      </c>
      <c r="R11" s="26">
        <v>1877</v>
      </c>
      <c r="S11" s="26">
        <v>5620</v>
      </c>
      <c r="T11" s="26">
        <v>458</v>
      </c>
      <c r="U11" s="26">
        <v>26</v>
      </c>
      <c r="V11" s="89">
        <v>2007</v>
      </c>
      <c r="W11" s="26">
        <v>1695</v>
      </c>
      <c r="X11" s="26">
        <v>1176</v>
      </c>
      <c r="Y11" s="26">
        <v>50513</v>
      </c>
      <c r="Z11" s="26">
        <v>3903</v>
      </c>
      <c r="AA11" s="26">
        <v>1351</v>
      </c>
      <c r="AB11" s="26">
        <v>31</v>
      </c>
      <c r="AC11" s="26">
        <v>145</v>
      </c>
      <c r="AD11" s="28">
        <v>9</v>
      </c>
      <c r="AE11" s="90">
        <v>183992</v>
      </c>
      <c r="AF11" s="32">
        <v>0</v>
      </c>
      <c r="AG11" s="90">
        <v>21789</v>
      </c>
      <c r="AH11" s="32">
        <v>345</v>
      </c>
      <c r="AI11" s="93">
        <v>6336</v>
      </c>
      <c r="AJ11" s="93">
        <v>5147</v>
      </c>
      <c r="AK11" s="28">
        <v>1105</v>
      </c>
      <c r="AL11" s="28">
        <v>14480</v>
      </c>
      <c r="AM11" s="28">
        <v>3897</v>
      </c>
      <c r="AN11" s="28"/>
      <c r="AO11" s="28"/>
      <c r="AP11" s="28">
        <v>10.899999999999999</v>
      </c>
    </row>
    <row r="12" spans="1:43">
      <c r="A12" s="104">
        <v>43319</v>
      </c>
      <c r="B12" s="32">
        <v>2070.5</v>
      </c>
      <c r="C12" s="14">
        <v>62.349999999999994</v>
      </c>
      <c r="D12" s="14">
        <v>99.960000000000008</v>
      </c>
      <c r="E12" s="83">
        <v>162.31</v>
      </c>
      <c r="F12" s="83">
        <v>49.650000000000006</v>
      </c>
      <c r="G12" s="83">
        <v>93.05</v>
      </c>
      <c r="H12" s="28">
        <v>19.100000000000001</v>
      </c>
      <c r="I12" s="28">
        <v>2814</v>
      </c>
      <c r="J12" s="26">
        <v>1906.5</v>
      </c>
      <c r="K12" s="26">
        <v>262</v>
      </c>
      <c r="L12" s="32">
        <v>334</v>
      </c>
      <c r="M12" s="26">
        <v>1093.5</v>
      </c>
      <c r="N12" s="26">
        <v>623.5</v>
      </c>
      <c r="O12" s="28">
        <v>3902</v>
      </c>
      <c r="P12" s="32">
        <v>10.030999999999999</v>
      </c>
      <c r="Q12" s="28">
        <v>9.7370000000000001</v>
      </c>
      <c r="R12" s="26">
        <v>1723.5</v>
      </c>
      <c r="S12" s="26">
        <v>2707</v>
      </c>
      <c r="T12" s="26">
        <v>503</v>
      </c>
      <c r="U12" s="26">
        <v>21</v>
      </c>
      <c r="V12" s="89">
        <v>1729</v>
      </c>
      <c r="W12" s="26">
        <v>2064.5</v>
      </c>
      <c r="X12" s="26">
        <v>780</v>
      </c>
      <c r="Y12" s="26">
        <v>31885.5</v>
      </c>
      <c r="Z12" s="26">
        <v>2850.5</v>
      </c>
      <c r="AA12" s="26">
        <v>1477</v>
      </c>
      <c r="AB12" s="26">
        <v>28.5</v>
      </c>
      <c r="AC12" s="26">
        <v>116.5</v>
      </c>
      <c r="AD12" s="28">
        <v>4.5</v>
      </c>
      <c r="AE12" s="90">
        <v>128840</v>
      </c>
      <c r="AF12" s="32">
        <v>2</v>
      </c>
      <c r="AG12" s="90">
        <v>16181</v>
      </c>
      <c r="AH12" s="32">
        <v>93.5</v>
      </c>
      <c r="AI12" s="93">
        <v>7899</v>
      </c>
      <c r="AJ12" s="93">
        <v>6433.5</v>
      </c>
      <c r="AK12" s="28">
        <v>1572</v>
      </c>
      <c r="AL12" s="28">
        <v>16725</v>
      </c>
      <c r="AM12" s="28">
        <v>4241.5</v>
      </c>
      <c r="AN12" s="28">
        <v>2335.5</v>
      </c>
      <c r="AO12" s="28">
        <v>1289.5</v>
      </c>
      <c r="AP12" s="28">
        <v>4.4999999999999991</v>
      </c>
    </row>
    <row r="13" spans="1:43">
      <c r="A13" s="60">
        <v>43320</v>
      </c>
      <c r="B13" s="32">
        <v>1795.5</v>
      </c>
      <c r="C13" s="14">
        <v>25.95</v>
      </c>
      <c r="D13" s="14">
        <v>92.809999999999988</v>
      </c>
      <c r="E13" s="83">
        <v>118.76</v>
      </c>
      <c r="F13" s="83">
        <v>53.95</v>
      </c>
      <c r="G13" s="83">
        <v>119.15</v>
      </c>
      <c r="H13" s="28">
        <v>20.650000000000002</v>
      </c>
      <c r="I13" s="28">
        <v>2092.25</v>
      </c>
      <c r="J13" s="26">
        <v>1744.25</v>
      </c>
      <c r="K13" s="26">
        <v>435.25</v>
      </c>
      <c r="L13" s="32">
        <v>291.5</v>
      </c>
      <c r="M13" s="26">
        <v>1165.25</v>
      </c>
      <c r="N13" s="26">
        <v>726.25</v>
      </c>
      <c r="O13" s="28">
        <v>4298.25</v>
      </c>
      <c r="P13" s="32">
        <v>9.9559999999999995</v>
      </c>
      <c r="Q13" s="28">
        <v>9.7865000000000002</v>
      </c>
      <c r="R13" s="26">
        <v>1504.25</v>
      </c>
      <c r="S13" s="26">
        <v>3294</v>
      </c>
      <c r="T13" s="26">
        <v>675.5</v>
      </c>
      <c r="U13" s="26">
        <v>88.25</v>
      </c>
      <c r="V13" s="89">
        <v>1823</v>
      </c>
      <c r="W13" s="26">
        <v>966</v>
      </c>
      <c r="X13" s="26">
        <v>698</v>
      </c>
      <c r="Y13" s="26">
        <v>47492.25</v>
      </c>
      <c r="Z13" s="26">
        <v>3061</v>
      </c>
      <c r="AA13" s="26">
        <v>1961</v>
      </c>
      <c r="AB13" s="26">
        <v>27.25</v>
      </c>
      <c r="AC13" s="26">
        <v>119.5</v>
      </c>
      <c r="AD13" s="28">
        <v>1.004</v>
      </c>
      <c r="AE13" s="90">
        <v>109361</v>
      </c>
      <c r="AF13" s="32">
        <v>27</v>
      </c>
      <c r="AG13" s="90">
        <v>53110.75</v>
      </c>
      <c r="AH13" s="32">
        <v>86.5</v>
      </c>
      <c r="AI13" s="93">
        <v>9001.75</v>
      </c>
      <c r="AJ13" s="93">
        <v>6682.75</v>
      </c>
      <c r="AK13" s="28">
        <v>1347.5</v>
      </c>
      <c r="AL13" s="28">
        <v>17355.5</v>
      </c>
      <c r="AM13" s="28">
        <v>4468.25</v>
      </c>
      <c r="AN13" s="28">
        <v>2453.5</v>
      </c>
      <c r="AO13" s="28">
        <v>1301.5</v>
      </c>
      <c r="AP13" s="28">
        <v>4.3499999999999996</v>
      </c>
    </row>
    <row r="14" spans="1:43">
      <c r="A14" s="60">
        <v>43321</v>
      </c>
      <c r="B14" s="32">
        <v>1930.5</v>
      </c>
      <c r="C14" s="14">
        <v>37.65</v>
      </c>
      <c r="D14" s="14">
        <v>89.81</v>
      </c>
      <c r="E14" s="83">
        <v>127.46</v>
      </c>
      <c r="F14" s="83">
        <v>59.550000000000004</v>
      </c>
      <c r="G14" s="83">
        <v>127.7</v>
      </c>
      <c r="H14" s="28">
        <v>20.350000000000001</v>
      </c>
      <c r="I14" s="28">
        <v>2441.25</v>
      </c>
      <c r="J14" s="26">
        <v>1984.25</v>
      </c>
      <c r="K14" s="26">
        <v>318.25</v>
      </c>
      <c r="L14" s="32">
        <v>282.5</v>
      </c>
      <c r="M14" s="26">
        <v>1065.25</v>
      </c>
      <c r="N14" s="26">
        <v>806.25</v>
      </c>
      <c r="O14" s="28">
        <v>3780.25</v>
      </c>
      <c r="P14" s="32">
        <v>11.656999999999998</v>
      </c>
      <c r="Q14" s="28">
        <v>10.755500000000001</v>
      </c>
      <c r="R14" s="26">
        <v>1303.25</v>
      </c>
      <c r="S14" s="26">
        <v>3144</v>
      </c>
      <c r="T14" s="26">
        <v>376.5</v>
      </c>
      <c r="U14" s="26">
        <v>68.25</v>
      </c>
      <c r="V14" s="89">
        <v>3367</v>
      </c>
      <c r="W14" s="26">
        <v>1677</v>
      </c>
      <c r="X14" s="26">
        <v>950</v>
      </c>
      <c r="Y14" s="26">
        <v>49599.25</v>
      </c>
      <c r="Z14" s="26">
        <v>3793</v>
      </c>
      <c r="AA14" s="26">
        <v>1470</v>
      </c>
      <c r="AB14" s="26">
        <v>31.25</v>
      </c>
      <c r="AC14" s="26">
        <v>155.5</v>
      </c>
      <c r="AD14" s="28">
        <v>8</v>
      </c>
      <c r="AE14" s="90">
        <v>127361</v>
      </c>
      <c r="AF14" s="32">
        <v>5</v>
      </c>
      <c r="AG14" s="90">
        <v>52376.75</v>
      </c>
      <c r="AH14" s="32">
        <v>250.5</v>
      </c>
      <c r="AI14" s="93">
        <v>9720.75</v>
      </c>
      <c r="AJ14" s="93">
        <v>7243.75</v>
      </c>
      <c r="AK14" s="28">
        <v>1712.5</v>
      </c>
      <c r="AL14" s="28">
        <v>19392.5</v>
      </c>
      <c r="AM14" s="28">
        <v>4829.25</v>
      </c>
      <c r="AN14" s="28">
        <v>2831.5</v>
      </c>
      <c r="AO14" s="28">
        <v>1485.5</v>
      </c>
      <c r="AP14" s="28">
        <v>4.9499999999999993</v>
      </c>
    </row>
    <row r="15" spans="1:43">
      <c r="A15" s="60">
        <v>43322</v>
      </c>
      <c r="B15" s="32">
        <v>1991</v>
      </c>
      <c r="C15" s="14">
        <v>31.500000000000007</v>
      </c>
      <c r="D15" s="14">
        <v>85.299999999999983</v>
      </c>
      <c r="E15" s="83">
        <v>116.80000000000001</v>
      </c>
      <c r="F15" s="83">
        <v>50.750000000000007</v>
      </c>
      <c r="G15" s="83">
        <v>139</v>
      </c>
      <c r="H15" s="28">
        <v>13.6</v>
      </c>
      <c r="I15" s="28">
        <v>686.5</v>
      </c>
      <c r="J15" s="26">
        <v>2324.5</v>
      </c>
      <c r="K15" s="26">
        <v>339.5</v>
      </c>
      <c r="L15" s="32">
        <v>329.5</v>
      </c>
      <c r="M15" s="26">
        <v>1446</v>
      </c>
      <c r="N15" s="26">
        <v>1113</v>
      </c>
      <c r="O15" s="28">
        <v>959.5</v>
      </c>
      <c r="P15" s="32">
        <v>10.442</v>
      </c>
      <c r="Q15" s="28">
        <v>9.7650000000000006</v>
      </c>
      <c r="R15" s="26">
        <v>1474.5</v>
      </c>
      <c r="S15" s="26">
        <v>2077</v>
      </c>
      <c r="T15" s="26">
        <v>670</v>
      </c>
      <c r="U15" s="26">
        <v>77.5</v>
      </c>
      <c r="V15" s="89">
        <v>2465.5</v>
      </c>
      <c r="W15" s="26">
        <v>810.5</v>
      </c>
      <c r="X15" s="26">
        <v>990</v>
      </c>
      <c r="Y15" s="26">
        <v>75141</v>
      </c>
      <c r="Z15" s="26">
        <v>5744.5</v>
      </c>
      <c r="AA15" s="26">
        <v>2085</v>
      </c>
      <c r="AB15" s="26">
        <v>44.5</v>
      </c>
      <c r="AC15" s="26">
        <v>155.5</v>
      </c>
      <c r="AD15" s="28">
        <v>11</v>
      </c>
      <c r="AE15" s="90">
        <v>72754</v>
      </c>
      <c r="AF15" s="32">
        <v>27</v>
      </c>
      <c r="AG15" s="90">
        <v>40494</v>
      </c>
      <c r="AH15" s="32">
        <v>106</v>
      </c>
      <c r="AI15" s="93">
        <v>11619</v>
      </c>
      <c r="AJ15" s="93">
        <v>9054</v>
      </c>
      <c r="AK15" s="28">
        <v>2007.5</v>
      </c>
      <c r="AL15" s="28">
        <v>22145.5</v>
      </c>
      <c r="AM15" s="28">
        <v>6808</v>
      </c>
      <c r="AN15" s="28">
        <v>3589</v>
      </c>
      <c r="AO15" s="28">
        <v>1832</v>
      </c>
      <c r="AP15" s="28">
        <v>3.7</v>
      </c>
    </row>
    <row r="16" spans="1:43">
      <c r="A16" s="60">
        <v>43323</v>
      </c>
      <c r="B16" s="32">
        <v>1556</v>
      </c>
      <c r="C16" s="14">
        <v>33.550000000000004</v>
      </c>
      <c r="D16" s="14">
        <v>46.550000000000004</v>
      </c>
      <c r="E16" s="83">
        <v>80.099999999999994</v>
      </c>
      <c r="F16" s="83">
        <v>50.9</v>
      </c>
      <c r="G16" s="83">
        <v>83.800000000000011</v>
      </c>
      <c r="H16" s="28">
        <v>22.1</v>
      </c>
      <c r="I16" s="28">
        <v>567</v>
      </c>
      <c r="J16" s="26">
        <v>1916</v>
      </c>
      <c r="K16" s="26">
        <v>259</v>
      </c>
      <c r="L16" s="32">
        <v>298</v>
      </c>
      <c r="M16" s="26">
        <v>1028</v>
      </c>
      <c r="N16" s="26">
        <v>593</v>
      </c>
      <c r="O16" s="28">
        <v>897</v>
      </c>
      <c r="P16" s="32">
        <v>12.71</v>
      </c>
      <c r="Q16" s="28">
        <v>14.919000000000002</v>
      </c>
      <c r="R16" s="26">
        <v>1576</v>
      </c>
      <c r="S16" s="26">
        <v>2339</v>
      </c>
      <c r="T16" s="26">
        <v>277</v>
      </c>
      <c r="U16" s="26">
        <v>19</v>
      </c>
      <c r="V16" s="89">
        <v>4934</v>
      </c>
      <c r="W16" s="26">
        <v>699</v>
      </c>
      <c r="X16" s="26">
        <v>760</v>
      </c>
      <c r="Y16" s="26">
        <v>36537</v>
      </c>
      <c r="Z16" s="26">
        <v>3128</v>
      </c>
      <c r="AA16" s="26">
        <v>684</v>
      </c>
      <c r="AB16" s="26">
        <v>29</v>
      </c>
      <c r="AC16" s="26">
        <v>110</v>
      </c>
      <c r="AD16" s="28">
        <v>10</v>
      </c>
      <c r="AE16" s="90">
        <v>114332</v>
      </c>
      <c r="AF16" s="32">
        <v>2</v>
      </c>
      <c r="AG16" s="90">
        <v>16437</v>
      </c>
      <c r="AH16" s="32">
        <v>204</v>
      </c>
      <c r="AI16" s="93">
        <v>7344</v>
      </c>
      <c r="AJ16" s="93">
        <v>5897</v>
      </c>
      <c r="AK16" s="28">
        <v>1307</v>
      </c>
      <c r="AL16" s="28">
        <v>14942</v>
      </c>
      <c r="AM16" s="28">
        <v>3378</v>
      </c>
      <c r="AN16" s="28">
        <v>2047</v>
      </c>
      <c r="AO16" s="28">
        <v>1188</v>
      </c>
      <c r="AP16" s="28">
        <v>4.3000000000000007</v>
      </c>
    </row>
    <row r="17" spans="1:42">
      <c r="A17" s="60">
        <v>43324</v>
      </c>
      <c r="B17" s="32">
        <v>2154</v>
      </c>
      <c r="C17" s="14">
        <v>62.900000000000006</v>
      </c>
      <c r="D17" s="14">
        <v>91.100000000000023</v>
      </c>
      <c r="E17" s="83">
        <v>154</v>
      </c>
      <c r="F17" s="83">
        <v>59.4</v>
      </c>
      <c r="G17" s="83">
        <v>121.7</v>
      </c>
      <c r="H17" s="28">
        <v>11.1</v>
      </c>
      <c r="I17" s="28">
        <v>4162</v>
      </c>
      <c r="J17" s="26">
        <v>2609</v>
      </c>
      <c r="K17" s="26">
        <v>288</v>
      </c>
      <c r="L17" s="32">
        <v>189</v>
      </c>
      <c r="M17" s="26">
        <v>1114</v>
      </c>
      <c r="N17" s="26">
        <v>1043</v>
      </c>
      <c r="O17" s="28">
        <v>5818</v>
      </c>
      <c r="P17" s="32">
        <v>11.518000000000002</v>
      </c>
      <c r="Q17" s="28">
        <v>10.982999999999999</v>
      </c>
      <c r="R17" s="26">
        <v>895</v>
      </c>
      <c r="S17" s="26">
        <v>1228</v>
      </c>
      <c r="T17" s="26">
        <v>541</v>
      </c>
      <c r="U17" s="26">
        <v>72</v>
      </c>
      <c r="V17" s="89">
        <v>18938</v>
      </c>
      <c r="W17" s="26">
        <v>2579</v>
      </c>
      <c r="X17" s="26">
        <v>1420</v>
      </c>
      <c r="Y17" s="26">
        <v>42792</v>
      </c>
      <c r="Z17" s="26">
        <v>5662</v>
      </c>
      <c r="AA17" s="26">
        <v>2060</v>
      </c>
      <c r="AB17" s="26">
        <v>71</v>
      </c>
      <c r="AC17" s="26">
        <v>205</v>
      </c>
      <c r="AD17" s="28">
        <v>7</v>
      </c>
      <c r="AE17" s="90">
        <v>47233</v>
      </c>
      <c r="AF17" s="32">
        <v>2</v>
      </c>
      <c r="AG17" s="90">
        <v>17575</v>
      </c>
      <c r="AH17" s="32">
        <v>353</v>
      </c>
      <c r="AI17" s="93">
        <v>9706</v>
      </c>
      <c r="AJ17" s="93">
        <v>6379</v>
      </c>
      <c r="AK17" s="28">
        <v>1890</v>
      </c>
      <c r="AL17" s="28">
        <v>19191</v>
      </c>
      <c r="AM17" s="28">
        <v>4717</v>
      </c>
      <c r="AN17" s="28">
        <v>2958</v>
      </c>
      <c r="AO17" s="28">
        <v>1513</v>
      </c>
      <c r="AP17" s="28">
        <v>3.2</v>
      </c>
    </row>
    <row r="18" spans="1:42">
      <c r="A18" s="60">
        <v>43325</v>
      </c>
      <c r="B18" s="32">
        <v>1953</v>
      </c>
      <c r="C18" s="14">
        <v>51.15</v>
      </c>
      <c r="D18" s="14">
        <v>96.399999999999977</v>
      </c>
      <c r="E18" s="83">
        <v>147.55000000000001</v>
      </c>
      <c r="F18" s="83">
        <v>51.65</v>
      </c>
      <c r="G18" s="83">
        <v>97.4</v>
      </c>
      <c r="H18" s="28">
        <v>13.2</v>
      </c>
      <c r="I18" s="28">
        <v>1827.5</v>
      </c>
      <c r="J18" s="26">
        <v>1521</v>
      </c>
      <c r="K18" s="26">
        <v>200.5</v>
      </c>
      <c r="L18" s="32">
        <v>256.5</v>
      </c>
      <c r="M18" s="26">
        <v>1017</v>
      </c>
      <c r="N18" s="26">
        <v>776</v>
      </c>
      <c r="O18" s="28">
        <v>2596</v>
      </c>
      <c r="P18" s="32">
        <v>8.5670000000000002</v>
      </c>
      <c r="Q18" s="28">
        <v>8.2419999999999991</v>
      </c>
      <c r="R18" s="26">
        <v>1217.5</v>
      </c>
      <c r="S18" s="26">
        <v>2062</v>
      </c>
      <c r="T18" s="26">
        <v>434</v>
      </c>
      <c r="U18" s="26">
        <v>38</v>
      </c>
      <c r="V18" s="89">
        <v>3346</v>
      </c>
      <c r="W18" s="26">
        <v>1006.5</v>
      </c>
      <c r="X18" s="26">
        <v>983.5</v>
      </c>
      <c r="Y18" s="26">
        <v>37239</v>
      </c>
      <c r="Z18" s="26">
        <v>5052</v>
      </c>
      <c r="AA18" s="26">
        <v>1166</v>
      </c>
      <c r="AB18" s="26">
        <v>74.5</v>
      </c>
      <c r="AC18" s="26">
        <v>236</v>
      </c>
      <c r="AD18" s="28">
        <v>7</v>
      </c>
      <c r="AE18" s="90">
        <v>156597</v>
      </c>
      <c r="AF18" s="32">
        <v>4</v>
      </c>
      <c r="AG18" s="90">
        <v>29370.5</v>
      </c>
      <c r="AH18" s="32">
        <v>146</v>
      </c>
      <c r="AI18" s="93">
        <v>6780</v>
      </c>
      <c r="AJ18" s="93">
        <v>6654.5</v>
      </c>
      <c r="AK18" s="28">
        <v>1625</v>
      </c>
      <c r="AL18" s="28">
        <v>15198</v>
      </c>
      <c r="AM18" s="28">
        <v>3524.5</v>
      </c>
      <c r="AN18" s="28">
        <v>2225</v>
      </c>
      <c r="AO18" s="28">
        <v>1402</v>
      </c>
      <c r="AP18" s="28">
        <v>2.5</v>
      </c>
    </row>
    <row r="19" spans="1:42">
      <c r="A19" s="60">
        <v>43326</v>
      </c>
      <c r="B19" s="32">
        <v>2179.5</v>
      </c>
      <c r="C19" s="14">
        <v>45.875000000000007</v>
      </c>
      <c r="D19" s="14">
        <v>100.9</v>
      </c>
      <c r="E19" s="83">
        <v>146.77500000000001</v>
      </c>
      <c r="F19" s="83">
        <v>48.6</v>
      </c>
      <c r="G19" s="83">
        <v>119.05000000000001</v>
      </c>
      <c r="H19" s="28">
        <v>24.6</v>
      </c>
      <c r="I19" s="28">
        <v>1687.5</v>
      </c>
      <c r="J19" s="26">
        <v>2487</v>
      </c>
      <c r="K19" s="26">
        <v>330.5</v>
      </c>
      <c r="L19" s="32">
        <v>421.5</v>
      </c>
      <c r="M19" s="26">
        <v>1346.5</v>
      </c>
      <c r="N19" s="26">
        <v>968.25</v>
      </c>
      <c r="O19" s="28">
        <v>2471.25</v>
      </c>
      <c r="P19" s="32">
        <v>14.624999999999998</v>
      </c>
      <c r="Q19" s="28">
        <v>12.683999999999999</v>
      </c>
      <c r="R19" s="26">
        <v>2337.5</v>
      </c>
      <c r="S19" s="26">
        <v>2942</v>
      </c>
      <c r="T19" s="26">
        <v>748</v>
      </c>
      <c r="U19" s="26">
        <v>52.5</v>
      </c>
      <c r="V19" s="89">
        <v>1613</v>
      </c>
      <c r="W19" s="26">
        <v>1701</v>
      </c>
      <c r="X19" s="26">
        <v>1313.5</v>
      </c>
      <c r="Y19" s="26">
        <v>59358</v>
      </c>
      <c r="Z19" s="26">
        <v>4915</v>
      </c>
      <c r="AA19" s="26">
        <v>1695.5</v>
      </c>
      <c r="AB19" s="26">
        <v>60.75</v>
      </c>
      <c r="AC19" s="26">
        <v>192.5</v>
      </c>
      <c r="AD19" s="28">
        <v>15</v>
      </c>
      <c r="AE19" s="90">
        <v>169298</v>
      </c>
      <c r="AF19" s="32">
        <v>25</v>
      </c>
      <c r="AG19" s="90">
        <v>43466</v>
      </c>
      <c r="AH19" s="32">
        <v>157.75</v>
      </c>
      <c r="AI19" s="93">
        <v>9250</v>
      </c>
      <c r="AJ19" s="93">
        <v>8125</v>
      </c>
      <c r="AK19" s="28">
        <v>1705.5</v>
      </c>
      <c r="AL19" s="28">
        <v>19418.25</v>
      </c>
      <c r="AM19" s="28">
        <v>5278.75</v>
      </c>
      <c r="AN19" s="28">
        <v>2770.25</v>
      </c>
      <c r="AO19" s="28">
        <v>1662</v>
      </c>
      <c r="AP19" s="28">
        <v>3.5000000000000004</v>
      </c>
    </row>
    <row r="20" spans="1:42">
      <c r="A20" s="60">
        <v>43327</v>
      </c>
      <c r="B20" s="32">
        <v>2193</v>
      </c>
      <c r="C20" s="14">
        <v>46.2</v>
      </c>
      <c r="D20" s="14">
        <v>86.85</v>
      </c>
      <c r="E20" s="83">
        <v>133.05000000000001</v>
      </c>
      <c r="F20" s="83">
        <v>48.15</v>
      </c>
      <c r="G20" s="83">
        <v>125.3</v>
      </c>
      <c r="H20" s="28">
        <v>25.6</v>
      </c>
      <c r="I20" s="28">
        <v>2628.5</v>
      </c>
      <c r="J20" s="26">
        <v>2529</v>
      </c>
      <c r="K20" s="26">
        <v>286.5</v>
      </c>
      <c r="L20" s="32">
        <v>376.5</v>
      </c>
      <c r="M20" s="26">
        <v>1405</v>
      </c>
      <c r="N20" s="26">
        <v>1022</v>
      </c>
      <c r="O20" s="28">
        <v>3749</v>
      </c>
      <c r="P20" s="32">
        <v>13.693000000000001</v>
      </c>
      <c r="Q20" s="28">
        <v>19.091999999999999</v>
      </c>
      <c r="R20" s="26">
        <v>1489.5</v>
      </c>
      <c r="S20" s="26">
        <v>2848</v>
      </c>
      <c r="T20" s="26">
        <v>417</v>
      </c>
      <c r="U20" s="26">
        <v>31</v>
      </c>
      <c r="V20" s="89">
        <v>5118</v>
      </c>
      <c r="W20" s="26">
        <v>1695.5</v>
      </c>
      <c r="X20" s="26">
        <v>1078.5</v>
      </c>
      <c r="Y20" s="26">
        <v>66780</v>
      </c>
      <c r="Z20" s="26">
        <v>4093</v>
      </c>
      <c r="AA20" s="26">
        <v>1675</v>
      </c>
      <c r="AB20" s="26">
        <v>46.5</v>
      </c>
      <c r="AC20" s="26">
        <v>183</v>
      </c>
      <c r="AD20" s="28">
        <v>12</v>
      </c>
      <c r="AE20" s="90">
        <v>285104</v>
      </c>
      <c r="AF20" s="32">
        <v>2</v>
      </c>
      <c r="AG20" s="90">
        <v>29048.5</v>
      </c>
      <c r="AH20" s="32">
        <v>214</v>
      </c>
      <c r="AI20" s="93">
        <v>10230</v>
      </c>
      <c r="AJ20" s="93">
        <v>9029.5</v>
      </c>
      <c r="AK20" s="28">
        <v>1798</v>
      </c>
      <c r="AL20" s="28">
        <v>21618</v>
      </c>
      <c r="AM20" s="28">
        <v>5376.5</v>
      </c>
      <c r="AN20" s="28">
        <v>2965</v>
      </c>
      <c r="AO20" s="28">
        <v>1754</v>
      </c>
      <c r="AP20" s="28">
        <v>2.5000000000000004</v>
      </c>
    </row>
    <row r="21" spans="1:42">
      <c r="A21" s="60">
        <v>43328</v>
      </c>
      <c r="B21" s="32">
        <v>2105</v>
      </c>
      <c r="C21" s="14">
        <v>45.074999999999989</v>
      </c>
      <c r="D21" s="14">
        <v>96.6</v>
      </c>
      <c r="E21" s="83">
        <v>141.67500000000001</v>
      </c>
      <c r="F21" s="83">
        <v>49.25</v>
      </c>
      <c r="G21" s="83">
        <v>140.05000000000001</v>
      </c>
      <c r="H21" s="28">
        <v>38</v>
      </c>
      <c r="I21" s="28">
        <v>3276.5</v>
      </c>
      <c r="J21" s="26">
        <v>2228</v>
      </c>
      <c r="K21" s="26">
        <v>353.5</v>
      </c>
      <c r="L21" s="32">
        <v>374.5</v>
      </c>
      <c r="M21" s="26">
        <v>1337.5</v>
      </c>
      <c r="N21" s="26">
        <v>963.25</v>
      </c>
      <c r="O21" s="28">
        <v>4731.25</v>
      </c>
      <c r="P21" s="32">
        <v>11.863</v>
      </c>
      <c r="Q21" s="28">
        <v>11.852</v>
      </c>
      <c r="R21" s="26">
        <v>1625.5</v>
      </c>
      <c r="S21" s="26">
        <v>3286</v>
      </c>
      <c r="T21" s="26">
        <v>503</v>
      </c>
      <c r="U21" s="26">
        <v>39.5</v>
      </c>
      <c r="V21" s="89">
        <v>2995</v>
      </c>
      <c r="W21" s="26">
        <v>1949</v>
      </c>
      <c r="X21" s="26">
        <v>1099.5</v>
      </c>
      <c r="Y21" s="26">
        <v>49662</v>
      </c>
      <c r="Z21" s="26">
        <v>5326</v>
      </c>
      <c r="AA21" s="26">
        <v>1669.5</v>
      </c>
      <c r="AB21" s="26">
        <v>64.75</v>
      </c>
      <c r="AC21" s="26">
        <v>282.5</v>
      </c>
      <c r="AD21" s="28">
        <v>4</v>
      </c>
      <c r="AE21" s="90">
        <v>210802</v>
      </c>
      <c r="AF21" s="32">
        <v>6</v>
      </c>
      <c r="AG21" s="90">
        <v>32067</v>
      </c>
      <c r="AH21" s="32">
        <v>162.75</v>
      </c>
      <c r="AI21" s="93">
        <v>8463</v>
      </c>
      <c r="AJ21" s="93">
        <v>8174</v>
      </c>
      <c r="AK21" s="28">
        <v>2098.5</v>
      </c>
      <c r="AL21" s="28">
        <v>23772.25</v>
      </c>
      <c r="AM21" s="28">
        <v>4976.75</v>
      </c>
      <c r="AN21" s="28">
        <v>2779.25</v>
      </c>
      <c r="AO21" s="28">
        <v>1746</v>
      </c>
      <c r="AP21" s="28">
        <v>7.9</v>
      </c>
    </row>
    <row r="22" spans="1:42">
      <c r="A22" s="60">
        <v>43329</v>
      </c>
      <c r="B22" s="32">
        <v>2024</v>
      </c>
      <c r="C22" s="14">
        <v>38.92</v>
      </c>
      <c r="D22" s="14">
        <v>93.254999999999981</v>
      </c>
      <c r="E22" s="83">
        <v>132.17500000000001</v>
      </c>
      <c r="F22" s="83">
        <v>48.33</v>
      </c>
      <c r="G22" s="83">
        <v>145.13</v>
      </c>
      <c r="H22" s="28">
        <v>31.1</v>
      </c>
      <c r="I22" s="28">
        <v>1733.25</v>
      </c>
      <c r="J22" s="26">
        <v>2643.5</v>
      </c>
      <c r="K22" s="26">
        <v>844</v>
      </c>
      <c r="L22" s="32">
        <v>423.5</v>
      </c>
      <c r="M22" s="26">
        <v>1910.5</v>
      </c>
      <c r="N22" s="26">
        <v>1174.5</v>
      </c>
      <c r="O22" s="28">
        <v>2827</v>
      </c>
      <c r="P22" s="32">
        <v>14.845499999999998</v>
      </c>
      <c r="Q22" s="28">
        <v>13.068999999999999</v>
      </c>
      <c r="R22" s="26">
        <v>1951</v>
      </c>
      <c r="S22" s="26">
        <v>3146</v>
      </c>
      <c r="T22" s="26">
        <v>860</v>
      </c>
      <c r="U22" s="26">
        <v>77.75</v>
      </c>
      <c r="V22" s="89">
        <v>5590.25</v>
      </c>
      <c r="W22" s="26">
        <v>939.5</v>
      </c>
      <c r="X22" s="26">
        <v>1793.5</v>
      </c>
      <c r="Y22" s="26">
        <v>70402.75</v>
      </c>
      <c r="Z22" s="26">
        <v>7280</v>
      </c>
      <c r="AA22" s="26">
        <v>2559</v>
      </c>
      <c r="AB22" s="26">
        <v>78.25</v>
      </c>
      <c r="AC22" s="26">
        <v>370</v>
      </c>
      <c r="AD22" s="28">
        <v>6</v>
      </c>
      <c r="AE22" s="90">
        <v>286138</v>
      </c>
      <c r="AF22" s="32">
        <v>6</v>
      </c>
      <c r="AG22" s="90">
        <v>54010</v>
      </c>
      <c r="AH22" s="32">
        <v>189.75</v>
      </c>
      <c r="AI22" s="93">
        <v>10916.5</v>
      </c>
      <c r="AJ22" s="93">
        <v>8576</v>
      </c>
      <c r="AK22" s="28">
        <v>1935.75</v>
      </c>
      <c r="AL22" s="28">
        <v>23722.25</v>
      </c>
      <c r="AM22" s="28">
        <v>5271.75</v>
      </c>
      <c r="AN22" s="28">
        <v>3393.5</v>
      </c>
      <c r="AO22" s="28">
        <v>1832.75</v>
      </c>
      <c r="AP22" s="28">
        <v>4.375</v>
      </c>
    </row>
    <row r="23" spans="1:42">
      <c r="A23" s="60">
        <v>43330</v>
      </c>
      <c r="B23" s="32">
        <v>2025</v>
      </c>
      <c r="C23" s="14">
        <v>43.425000000000011</v>
      </c>
      <c r="D23" s="14">
        <v>95.02000000000001</v>
      </c>
      <c r="E23" s="83">
        <v>138.44499999999999</v>
      </c>
      <c r="F23" s="83">
        <v>45.500000000000007</v>
      </c>
      <c r="G23" s="83">
        <v>137.85</v>
      </c>
      <c r="H23" s="28">
        <v>32.1</v>
      </c>
      <c r="I23" s="28">
        <v>1256.5</v>
      </c>
      <c r="J23" s="26">
        <v>2612.5</v>
      </c>
      <c r="K23" s="26">
        <v>445.5</v>
      </c>
      <c r="L23" s="32">
        <v>396</v>
      </c>
      <c r="M23" s="26">
        <v>1560.5</v>
      </c>
      <c r="N23" s="26">
        <v>1097.5</v>
      </c>
      <c r="O23" s="28">
        <v>1854.5</v>
      </c>
      <c r="P23" s="32">
        <v>21.120999999999999</v>
      </c>
      <c r="Q23" s="28">
        <v>16.673999999999999</v>
      </c>
      <c r="R23" s="26">
        <v>2592.5</v>
      </c>
      <c r="S23" s="26">
        <v>3724</v>
      </c>
      <c r="T23" s="26">
        <v>718</v>
      </c>
      <c r="U23" s="26">
        <v>30</v>
      </c>
      <c r="V23" s="89">
        <v>3375.5</v>
      </c>
      <c r="W23" s="26">
        <v>1987</v>
      </c>
      <c r="X23" s="26">
        <v>2143.5</v>
      </c>
      <c r="Y23" s="26">
        <v>62044</v>
      </c>
      <c r="Z23" s="26">
        <v>7145</v>
      </c>
      <c r="AA23" s="26">
        <v>2272</v>
      </c>
      <c r="AB23" s="26">
        <v>67.5</v>
      </c>
      <c r="AC23" s="26">
        <v>237</v>
      </c>
      <c r="AD23" s="28">
        <v>20</v>
      </c>
      <c r="AE23" s="90">
        <v>333610</v>
      </c>
      <c r="AF23" s="32">
        <v>27</v>
      </c>
      <c r="AG23" s="90">
        <v>42571</v>
      </c>
      <c r="AH23" s="32">
        <v>330</v>
      </c>
      <c r="AI23" s="93">
        <v>11073</v>
      </c>
      <c r="AJ23" s="93">
        <v>8708</v>
      </c>
      <c r="AK23" s="28">
        <v>1883.5</v>
      </c>
      <c r="AL23" s="28">
        <v>22205.5</v>
      </c>
      <c r="AM23" s="28">
        <v>5892</v>
      </c>
      <c r="AN23" s="28">
        <v>3135.5</v>
      </c>
      <c r="AO23" s="28">
        <v>1753</v>
      </c>
      <c r="AP23" s="28">
        <v>4.3000000000000007</v>
      </c>
    </row>
    <row r="24" spans="1:42">
      <c r="A24" s="60">
        <v>43331</v>
      </c>
      <c r="B24" s="32">
        <v>2133</v>
      </c>
      <c r="C24" s="14">
        <v>59.349999999999994</v>
      </c>
      <c r="D24" s="14">
        <v>108.09999999999998</v>
      </c>
      <c r="E24" s="83">
        <v>167.45000000000002</v>
      </c>
      <c r="F24" s="83">
        <v>36.6</v>
      </c>
      <c r="G24" s="83">
        <v>106.8</v>
      </c>
      <c r="H24" s="28">
        <v>33.1</v>
      </c>
      <c r="I24" s="28">
        <v>2006</v>
      </c>
      <c r="J24" s="26">
        <v>1880.5</v>
      </c>
      <c r="K24" s="26">
        <v>466</v>
      </c>
      <c r="L24" s="32">
        <v>425</v>
      </c>
      <c r="M24" s="26">
        <v>1273</v>
      </c>
      <c r="N24" s="26">
        <v>784</v>
      </c>
      <c r="O24" s="28">
        <v>2869.5</v>
      </c>
      <c r="P24" s="32">
        <v>12.746999999999998</v>
      </c>
      <c r="Q24" s="28">
        <v>10.786</v>
      </c>
      <c r="R24" s="26">
        <v>2152</v>
      </c>
      <c r="S24" s="26">
        <v>5048</v>
      </c>
      <c r="T24" s="26">
        <v>426</v>
      </c>
      <c r="U24" s="26">
        <v>36.5</v>
      </c>
      <c r="V24" s="89">
        <v>3526.5</v>
      </c>
      <c r="W24" s="26">
        <v>1187</v>
      </c>
      <c r="X24" s="26">
        <v>1059.5</v>
      </c>
      <c r="Y24" s="26">
        <v>41148</v>
      </c>
      <c r="Z24" s="26">
        <v>5221.5</v>
      </c>
      <c r="AA24" s="26">
        <v>953</v>
      </c>
      <c r="AB24" s="26">
        <v>67</v>
      </c>
      <c r="AC24" s="26">
        <v>254.5</v>
      </c>
      <c r="AD24" s="28">
        <v>6</v>
      </c>
      <c r="AE24" s="90">
        <v>79180</v>
      </c>
      <c r="AF24" s="32">
        <v>2</v>
      </c>
      <c r="AG24" s="90">
        <v>28909.5</v>
      </c>
      <c r="AH24" s="32">
        <v>137</v>
      </c>
      <c r="AI24" s="92">
        <v>7264</v>
      </c>
      <c r="AJ24" s="92">
        <v>7631.5</v>
      </c>
      <c r="AK24" s="28">
        <v>1639.5</v>
      </c>
      <c r="AL24" s="28">
        <v>16984.5</v>
      </c>
      <c r="AM24" s="28">
        <v>3979.5</v>
      </c>
      <c r="AN24" s="28">
        <v>2364</v>
      </c>
      <c r="AO24" s="28">
        <v>1559</v>
      </c>
      <c r="AP24" s="28">
        <v>3.5999999999999996</v>
      </c>
    </row>
    <row r="25" spans="1:42">
      <c r="A25" s="60">
        <v>43332</v>
      </c>
      <c r="B25" s="32">
        <v>2085</v>
      </c>
      <c r="C25" s="14">
        <v>40.274999999999991</v>
      </c>
      <c r="D25" s="14">
        <v>92.399999999999977</v>
      </c>
      <c r="E25" s="83">
        <v>132.67500000000001</v>
      </c>
      <c r="F25" s="83">
        <v>37.699999999999996</v>
      </c>
      <c r="G25" s="83">
        <v>111.45</v>
      </c>
      <c r="H25" s="28">
        <v>26.8</v>
      </c>
      <c r="I25" s="28">
        <v>1552.25</v>
      </c>
      <c r="J25" s="26">
        <v>2363.5</v>
      </c>
      <c r="K25" s="26">
        <v>323.95</v>
      </c>
      <c r="L25" s="32">
        <v>441.55</v>
      </c>
      <c r="M25" s="26">
        <v>1404.4</v>
      </c>
      <c r="N25" s="26">
        <v>920.1</v>
      </c>
      <c r="O25" s="28">
        <v>2322.4499999999998</v>
      </c>
      <c r="P25" s="32">
        <v>14.5931</v>
      </c>
      <c r="Q25" s="28">
        <v>18.487000000000002</v>
      </c>
      <c r="R25" s="26">
        <v>2065.65</v>
      </c>
      <c r="S25" s="26">
        <v>3416.4</v>
      </c>
      <c r="T25" s="26">
        <v>385.1</v>
      </c>
      <c r="U25" s="26">
        <v>32.1</v>
      </c>
      <c r="V25" s="89">
        <v>5571.625</v>
      </c>
      <c r="W25" s="26">
        <v>1513.4</v>
      </c>
      <c r="X25" s="26">
        <v>948.1</v>
      </c>
      <c r="Y25" s="26">
        <v>60219.35</v>
      </c>
      <c r="Z25" s="26">
        <v>4535.75</v>
      </c>
      <c r="AA25" s="26">
        <v>1451.65</v>
      </c>
      <c r="AB25" s="26">
        <v>55.9</v>
      </c>
      <c r="AC25" s="26">
        <v>203.45</v>
      </c>
      <c r="AD25" s="28">
        <v>11</v>
      </c>
      <c r="AE25" s="90">
        <v>218658.2</v>
      </c>
      <c r="AF25" s="32">
        <v>2</v>
      </c>
      <c r="AG25" s="90">
        <v>41976.55</v>
      </c>
      <c r="AH25" s="32">
        <v>217.85</v>
      </c>
      <c r="AI25" s="93">
        <v>8936.5</v>
      </c>
      <c r="AJ25" s="93">
        <v>8819.5</v>
      </c>
      <c r="AK25" s="28">
        <v>1701.75</v>
      </c>
      <c r="AL25" s="28">
        <v>20048.25</v>
      </c>
      <c r="AM25" s="28">
        <v>4834</v>
      </c>
      <c r="AN25" s="28">
        <v>2642.25</v>
      </c>
      <c r="AO25" s="28">
        <v>1650</v>
      </c>
      <c r="AP25" s="28">
        <v>3.75</v>
      </c>
    </row>
    <row r="26" spans="1:42">
      <c r="A26" s="60">
        <v>43333</v>
      </c>
      <c r="B26" s="32">
        <v>2093</v>
      </c>
      <c r="C26" s="14">
        <v>49.375</v>
      </c>
      <c r="D26" s="14">
        <v>111.39999999999998</v>
      </c>
      <c r="E26" s="83">
        <v>160.77500000000001</v>
      </c>
      <c r="F26" s="83">
        <v>39.300000000000004</v>
      </c>
      <c r="G26" s="83">
        <v>110.75</v>
      </c>
      <c r="H26" s="28">
        <v>25.6</v>
      </c>
      <c r="I26" s="28">
        <v>3247.75</v>
      </c>
      <c r="J26" s="26">
        <v>2412.75</v>
      </c>
      <c r="K26" s="26">
        <v>329.75</v>
      </c>
      <c r="L26" s="32">
        <v>394.5</v>
      </c>
      <c r="M26" s="26">
        <v>1241.75</v>
      </c>
      <c r="N26" s="26">
        <v>846.75</v>
      </c>
      <c r="O26" s="28">
        <v>4725.25</v>
      </c>
      <c r="P26" s="32">
        <v>12.1715</v>
      </c>
      <c r="Q26" s="28">
        <v>11.551</v>
      </c>
      <c r="R26" s="26">
        <v>1893.75</v>
      </c>
      <c r="S26" s="26">
        <v>3005</v>
      </c>
      <c r="T26" s="26">
        <v>584</v>
      </c>
      <c r="U26" s="26">
        <v>52.5</v>
      </c>
      <c r="V26" s="89">
        <v>1855.625</v>
      </c>
      <c r="W26" s="26">
        <v>1695.5</v>
      </c>
      <c r="X26" s="26">
        <v>842.75</v>
      </c>
      <c r="Y26" s="26">
        <v>53496</v>
      </c>
      <c r="Z26" s="26">
        <v>3836.5</v>
      </c>
      <c r="AA26" s="26">
        <v>1756.5</v>
      </c>
      <c r="AB26" s="26">
        <v>47.75</v>
      </c>
      <c r="AC26" s="26">
        <v>167.5</v>
      </c>
      <c r="AD26" s="28">
        <v>3</v>
      </c>
      <c r="AE26" s="90">
        <v>184316</v>
      </c>
      <c r="AF26" s="32">
        <v>6</v>
      </c>
      <c r="AG26" s="90">
        <v>52921.5</v>
      </c>
      <c r="AH26" s="32">
        <v>116.5</v>
      </c>
      <c r="AI26" s="93">
        <v>8396.5</v>
      </c>
      <c r="AJ26" s="93">
        <v>7455.5</v>
      </c>
      <c r="AK26" s="28">
        <v>1564.75</v>
      </c>
      <c r="AL26" s="28">
        <v>17685.25</v>
      </c>
      <c r="AM26" s="28">
        <v>4681</v>
      </c>
      <c r="AN26" s="28">
        <v>2443.25</v>
      </c>
      <c r="AO26" s="28">
        <v>1495</v>
      </c>
      <c r="AP26" s="28">
        <v>3.2500000000000004</v>
      </c>
    </row>
    <row r="27" spans="1:42">
      <c r="A27" s="60">
        <v>43334</v>
      </c>
      <c r="B27" s="32">
        <v>2093.25</v>
      </c>
      <c r="C27" s="14">
        <v>51.475000000000001</v>
      </c>
      <c r="D27" s="14">
        <v>99.9</v>
      </c>
      <c r="E27" s="83">
        <v>151.37500000000003</v>
      </c>
      <c r="F27" s="83">
        <v>53.849999999999994</v>
      </c>
      <c r="G27" s="83">
        <v>119.55</v>
      </c>
      <c r="H27" s="28">
        <v>16.600000000000001</v>
      </c>
      <c r="I27" s="28">
        <v>2990.75</v>
      </c>
      <c r="J27" s="26">
        <v>1783</v>
      </c>
      <c r="K27" s="26">
        <v>553.5</v>
      </c>
      <c r="L27" s="32">
        <v>315.5</v>
      </c>
      <c r="M27" s="26">
        <v>1639.5</v>
      </c>
      <c r="N27" s="26">
        <v>971</v>
      </c>
      <c r="O27" s="28">
        <v>3846.5</v>
      </c>
      <c r="P27" s="32">
        <v>9.9634999999999998</v>
      </c>
      <c r="Q27" s="28">
        <v>12.664</v>
      </c>
      <c r="R27" s="26">
        <v>1379</v>
      </c>
      <c r="S27" s="26">
        <v>2527</v>
      </c>
      <c r="T27" s="26">
        <v>666</v>
      </c>
      <c r="U27" s="26">
        <v>44.75</v>
      </c>
      <c r="V27" s="89">
        <v>3424.25</v>
      </c>
      <c r="W27" s="26">
        <v>2658</v>
      </c>
      <c r="X27" s="26">
        <v>1326</v>
      </c>
      <c r="Y27" s="26">
        <v>46525.75</v>
      </c>
      <c r="Z27" s="26">
        <v>4721.5</v>
      </c>
      <c r="AA27" s="26">
        <v>2094.5</v>
      </c>
      <c r="AB27" s="26">
        <v>56.25</v>
      </c>
      <c r="AC27" s="26">
        <v>194.5</v>
      </c>
      <c r="AD27" s="28">
        <v>6</v>
      </c>
      <c r="AE27" s="90">
        <v>123358</v>
      </c>
      <c r="AF27" s="32">
        <v>2</v>
      </c>
      <c r="AG27" s="90">
        <v>23723</v>
      </c>
      <c r="AH27" s="32">
        <v>146.75</v>
      </c>
      <c r="AI27" s="93">
        <v>9690</v>
      </c>
      <c r="AJ27" s="93">
        <v>7807</v>
      </c>
      <c r="AK27" s="28">
        <v>1879.25</v>
      </c>
      <c r="AL27" s="28">
        <v>21495.75</v>
      </c>
      <c r="AM27" s="28">
        <v>5189.25</v>
      </c>
      <c r="AN27" s="28">
        <v>2928</v>
      </c>
      <c r="AO27" s="28">
        <v>1614.75</v>
      </c>
      <c r="AP27" s="28">
        <v>4.6749999999999998</v>
      </c>
    </row>
    <row r="28" spans="1:42">
      <c r="A28" s="60">
        <v>43335</v>
      </c>
      <c r="B28" s="32">
        <v>2110.25</v>
      </c>
      <c r="C28" s="14">
        <v>39.82500000000001</v>
      </c>
      <c r="D28" s="14">
        <v>97.499999999999972</v>
      </c>
      <c r="E28" s="83">
        <v>137.32499999999999</v>
      </c>
      <c r="F28" s="83">
        <v>47.500000000000007</v>
      </c>
      <c r="G28" s="83">
        <v>123.55000000000001</v>
      </c>
      <c r="H28" s="28">
        <v>34.5</v>
      </c>
      <c r="I28" s="28">
        <v>1558.25</v>
      </c>
      <c r="J28" s="26">
        <v>1943</v>
      </c>
      <c r="K28" s="26">
        <v>308</v>
      </c>
      <c r="L28" s="32">
        <v>332</v>
      </c>
      <c r="M28" s="26">
        <v>1191.5</v>
      </c>
      <c r="N28" s="26">
        <v>804</v>
      </c>
      <c r="O28" s="28">
        <v>2377.5</v>
      </c>
      <c r="P28" s="32">
        <v>9.3525000000000009</v>
      </c>
      <c r="Q28" s="28">
        <v>9.2949999999999999</v>
      </c>
      <c r="R28" s="26">
        <v>1755.5</v>
      </c>
      <c r="S28" s="26">
        <v>3094</v>
      </c>
      <c r="T28" s="26">
        <v>688</v>
      </c>
      <c r="U28" s="26">
        <v>53.75</v>
      </c>
      <c r="V28" s="89">
        <v>3382.25</v>
      </c>
      <c r="W28" s="26">
        <v>1208.5</v>
      </c>
      <c r="X28" s="26">
        <v>799.5</v>
      </c>
      <c r="Y28" s="26">
        <v>46185.75</v>
      </c>
      <c r="Z28" s="26">
        <v>3929.5</v>
      </c>
      <c r="AA28" s="26">
        <v>1375.5</v>
      </c>
      <c r="AB28" s="26">
        <v>48.75</v>
      </c>
      <c r="AC28" s="26">
        <v>199.5</v>
      </c>
      <c r="AD28" s="28">
        <v>9</v>
      </c>
      <c r="AE28" s="90">
        <v>113648</v>
      </c>
      <c r="AF28" s="32">
        <v>25</v>
      </c>
      <c r="AG28" s="90">
        <v>44266.5</v>
      </c>
      <c r="AH28" s="32">
        <v>88.75</v>
      </c>
      <c r="AI28" s="93">
        <v>7698</v>
      </c>
      <c r="AJ28" s="93">
        <v>7189.5</v>
      </c>
      <c r="AK28" s="28">
        <v>1749.25</v>
      </c>
      <c r="AL28" s="28">
        <v>21379.75</v>
      </c>
      <c r="AM28" s="28">
        <v>4608.75</v>
      </c>
      <c r="AN28" s="28">
        <v>2462</v>
      </c>
      <c r="AO28" s="28">
        <v>1538.75</v>
      </c>
      <c r="AP28" s="28">
        <v>7.5749999999999993</v>
      </c>
    </row>
    <row r="29" spans="1:42">
      <c r="A29" s="60">
        <v>43336</v>
      </c>
      <c r="B29" s="32">
        <v>2023.5</v>
      </c>
      <c r="C29" s="14">
        <v>43.87</v>
      </c>
      <c r="D29" s="14">
        <v>105.85499999999999</v>
      </c>
      <c r="E29" s="83">
        <v>149.72500000000002</v>
      </c>
      <c r="F29" s="83">
        <v>46.7</v>
      </c>
      <c r="G29" s="83">
        <v>108.47999999999999</v>
      </c>
      <c r="H29" s="28">
        <v>27.6</v>
      </c>
      <c r="I29" s="28">
        <v>5262</v>
      </c>
      <c r="J29" s="26">
        <v>2293.5</v>
      </c>
      <c r="K29" s="26">
        <v>560.5</v>
      </c>
      <c r="L29" s="32">
        <v>423</v>
      </c>
      <c r="M29" s="26">
        <v>1471.5</v>
      </c>
      <c r="N29" s="26">
        <v>834.75</v>
      </c>
      <c r="O29" s="28">
        <v>7828.75</v>
      </c>
      <c r="P29" s="32">
        <v>13.152999999999997</v>
      </c>
      <c r="Q29" s="28">
        <v>11.933999999999999</v>
      </c>
      <c r="R29" s="26">
        <v>2200</v>
      </c>
      <c r="S29" s="26">
        <v>3707</v>
      </c>
      <c r="T29" s="26">
        <v>798</v>
      </c>
      <c r="U29" s="26">
        <v>57</v>
      </c>
      <c r="V29" s="89">
        <v>2367.5</v>
      </c>
      <c r="W29" s="26">
        <v>1628</v>
      </c>
      <c r="X29" s="26">
        <v>1106.5</v>
      </c>
      <c r="Y29" s="26">
        <v>40013.5</v>
      </c>
      <c r="Z29" s="26">
        <v>3925.5</v>
      </c>
      <c r="AA29" s="26">
        <v>1787</v>
      </c>
      <c r="AB29" s="26">
        <v>52.75</v>
      </c>
      <c r="AC29" s="26">
        <v>179</v>
      </c>
      <c r="AD29" s="28">
        <v>12</v>
      </c>
      <c r="AE29" s="90">
        <v>238004</v>
      </c>
      <c r="AF29" s="32">
        <v>22</v>
      </c>
      <c r="AG29" s="90">
        <v>30918.5</v>
      </c>
      <c r="AH29" s="32">
        <v>195.25</v>
      </c>
      <c r="AI29" s="93">
        <v>8419.5</v>
      </c>
      <c r="AJ29" s="93">
        <v>7169</v>
      </c>
      <c r="AK29" s="28">
        <v>1623.5</v>
      </c>
      <c r="AL29" s="28">
        <v>17636.25</v>
      </c>
      <c r="AM29" s="28">
        <v>4623.25</v>
      </c>
      <c r="AN29" s="28">
        <v>2587.75</v>
      </c>
      <c r="AO29" s="28">
        <v>1421.5</v>
      </c>
      <c r="AP29" s="28">
        <v>3.6500000000000004</v>
      </c>
    </row>
    <row r="30" spans="1:42">
      <c r="A30" s="60">
        <v>43337</v>
      </c>
      <c r="B30" s="32">
        <v>2050.5</v>
      </c>
      <c r="C30" s="14">
        <v>32.924999999999997</v>
      </c>
      <c r="D30" s="14">
        <v>110.2</v>
      </c>
      <c r="E30" s="83">
        <v>143.125</v>
      </c>
      <c r="F30" s="83">
        <v>29.050000000000004</v>
      </c>
      <c r="G30" s="83">
        <v>151.6</v>
      </c>
      <c r="H30" s="28">
        <v>23.1</v>
      </c>
      <c r="I30" s="28">
        <v>2563</v>
      </c>
      <c r="J30" s="26">
        <v>2153</v>
      </c>
      <c r="K30" s="26">
        <v>295</v>
      </c>
      <c r="L30" s="32">
        <v>333</v>
      </c>
      <c r="M30" s="26">
        <v>1393.5</v>
      </c>
      <c r="N30" s="26">
        <v>1024.25</v>
      </c>
      <c r="O30" s="28">
        <v>3817.25</v>
      </c>
      <c r="P30" s="32">
        <v>18.742999999999999</v>
      </c>
      <c r="Q30" s="28">
        <v>15.758000000000003</v>
      </c>
      <c r="R30" s="26">
        <v>1797</v>
      </c>
      <c r="S30" s="26">
        <v>3149</v>
      </c>
      <c r="T30" s="26">
        <v>684</v>
      </c>
      <c r="U30" s="26">
        <v>63.5</v>
      </c>
      <c r="V30" s="89">
        <v>2256</v>
      </c>
      <c r="W30" s="26">
        <v>2323.5</v>
      </c>
      <c r="X30" s="26">
        <v>2107</v>
      </c>
      <c r="Y30" s="26">
        <v>68060</v>
      </c>
      <c r="Z30" s="26">
        <v>5358</v>
      </c>
      <c r="AA30" s="26">
        <v>2410.5</v>
      </c>
      <c r="AB30" s="26">
        <v>55.25</v>
      </c>
      <c r="AC30" s="26">
        <v>196.5</v>
      </c>
      <c r="AD30" s="28">
        <v>18</v>
      </c>
      <c r="AE30" s="90">
        <v>223406</v>
      </c>
      <c r="AF30" s="32">
        <v>5</v>
      </c>
      <c r="AG30" s="90">
        <v>51460.5</v>
      </c>
      <c r="AH30" s="32">
        <v>313.75</v>
      </c>
      <c r="AI30" s="93">
        <v>11435</v>
      </c>
      <c r="AJ30" s="93">
        <v>8955.5</v>
      </c>
      <c r="AK30" s="28">
        <v>2033.5</v>
      </c>
      <c r="AL30" s="28">
        <v>22814.25</v>
      </c>
      <c r="AM30" s="28">
        <v>6325.25</v>
      </c>
      <c r="AN30" s="28">
        <v>3311.25</v>
      </c>
      <c r="AO30" s="28">
        <v>1777</v>
      </c>
      <c r="AP30" s="28">
        <v>2.5</v>
      </c>
    </row>
    <row r="31" spans="1:42">
      <c r="A31" s="60">
        <v>43338</v>
      </c>
      <c r="B31" s="32">
        <v>2067.5</v>
      </c>
      <c r="C31" s="14">
        <v>47.870000000000012</v>
      </c>
      <c r="D31" s="14">
        <v>107.85499999999998</v>
      </c>
      <c r="E31" s="83">
        <v>155.72500000000002</v>
      </c>
      <c r="F31" s="83">
        <v>33.15</v>
      </c>
      <c r="G31" s="83">
        <v>116.43</v>
      </c>
      <c r="H31" s="28">
        <v>32.4</v>
      </c>
      <c r="I31" s="28">
        <v>2127.9812734082398</v>
      </c>
      <c r="J31" s="26">
        <v>1795.4662921348315</v>
      </c>
      <c r="K31" s="26">
        <v>429.23595505617976</v>
      </c>
      <c r="L31" s="32">
        <v>366.11048689138579</v>
      </c>
      <c r="M31" s="26">
        <v>1238.9119850187267</v>
      </c>
      <c r="N31" s="26">
        <v>717.53464419475654</v>
      </c>
      <c r="O31" s="28">
        <v>3181.235018726592</v>
      </c>
      <c r="P31" s="32">
        <v>11.988981273408239</v>
      </c>
      <c r="Q31" s="28">
        <v>10.524554307116103</v>
      </c>
      <c r="R31" s="26">
        <v>1911.0978876404495</v>
      </c>
      <c r="S31" s="26">
        <v>2973.7435730337079</v>
      </c>
      <c r="T31" s="26">
        <v>466.23982771535583</v>
      </c>
      <c r="U31" s="26">
        <v>45.604868913857679</v>
      </c>
      <c r="V31" s="89">
        <v>2372.6029962546818</v>
      </c>
      <c r="W31" s="26">
        <v>1202.7003745318352</v>
      </c>
      <c r="X31" s="26">
        <v>947.20599250936334</v>
      </c>
      <c r="Y31" s="26">
        <v>31206.368913857677</v>
      </c>
      <c r="Z31" s="26">
        <v>4159.5692883895135</v>
      </c>
      <c r="AA31" s="26">
        <v>1252.9606741573034</v>
      </c>
      <c r="AB31" s="26">
        <v>53.124531835205993</v>
      </c>
      <c r="AC31" s="26">
        <v>207.24531835205994</v>
      </c>
      <c r="AD31" s="28">
        <v>4.7490636704119851</v>
      </c>
      <c r="AE31" s="90">
        <v>181826.22659176029</v>
      </c>
      <c r="AF31" s="32">
        <v>3.1235955056179776</v>
      </c>
      <c r="AG31" s="90">
        <v>31371.078651685391</v>
      </c>
      <c r="AH31" s="32">
        <v>141.124531835206</v>
      </c>
      <c r="AI31" s="93">
        <v>7189.1310861423226</v>
      </c>
      <c r="AJ31" s="93">
        <v>6530.7322097378274</v>
      </c>
      <c r="AK31" s="28">
        <v>1816.8426966292136</v>
      </c>
      <c r="AL31" s="28">
        <v>19163.867977528091</v>
      </c>
      <c r="AM31" s="28">
        <v>4022.7406367041199</v>
      </c>
      <c r="AN31" s="28">
        <v>2390.5477528089887</v>
      </c>
      <c r="AO31" s="28">
        <v>1401.378277153558</v>
      </c>
      <c r="AP31" s="28">
        <v>6.4</v>
      </c>
    </row>
    <row r="32" spans="1:42">
      <c r="A32" s="60">
        <v>43339</v>
      </c>
      <c r="B32" s="32">
        <v>2045.5</v>
      </c>
      <c r="C32" s="14">
        <v>26.37</v>
      </c>
      <c r="D32" s="14">
        <v>111.50499999999997</v>
      </c>
      <c r="E32" s="83">
        <v>137.875</v>
      </c>
      <c r="F32" s="83">
        <v>36.35</v>
      </c>
      <c r="G32" s="83">
        <v>115.88000000000001</v>
      </c>
      <c r="H32" s="28">
        <v>26.700000000000003</v>
      </c>
      <c r="I32" s="28">
        <v>1247</v>
      </c>
      <c r="J32" s="26">
        <v>2254</v>
      </c>
      <c r="K32" s="26">
        <v>445.5</v>
      </c>
      <c r="L32" s="32">
        <v>409.5</v>
      </c>
      <c r="M32" s="26">
        <v>1325</v>
      </c>
      <c r="N32" s="26">
        <v>897.25</v>
      </c>
      <c r="O32" s="28">
        <v>1952.75</v>
      </c>
      <c r="P32" s="32">
        <v>15.097</v>
      </c>
      <c r="Q32" s="28">
        <v>12.690999999999999</v>
      </c>
      <c r="R32" s="26">
        <v>2113.5039999999999</v>
      </c>
      <c r="S32" s="26">
        <v>2922.5010000000002</v>
      </c>
      <c r="T32" s="26">
        <v>751.50099999999998</v>
      </c>
      <c r="U32" s="26">
        <v>56</v>
      </c>
      <c r="V32" s="89">
        <v>2574</v>
      </c>
      <c r="W32" s="26">
        <v>1342.5</v>
      </c>
      <c r="X32" s="26">
        <v>1327.5</v>
      </c>
      <c r="Y32" s="26">
        <v>57331.5</v>
      </c>
      <c r="Z32" s="26">
        <v>5102</v>
      </c>
      <c r="AA32" s="26">
        <v>1593</v>
      </c>
      <c r="AB32" s="26">
        <v>63.25</v>
      </c>
      <c r="AC32" s="26">
        <v>234</v>
      </c>
      <c r="AD32" s="28">
        <v>16</v>
      </c>
      <c r="AE32" s="90">
        <v>182792.5</v>
      </c>
      <c r="AF32" s="32">
        <v>25</v>
      </c>
      <c r="AG32" s="90">
        <v>52210.5</v>
      </c>
      <c r="AH32" s="32">
        <v>200.25</v>
      </c>
      <c r="AI32" s="93">
        <v>8443.5</v>
      </c>
      <c r="AJ32" s="93">
        <v>7839.5</v>
      </c>
      <c r="AK32" s="28">
        <v>1668.5</v>
      </c>
      <c r="AL32" s="28">
        <v>19462.25</v>
      </c>
      <c r="AM32" s="28">
        <v>5012.75</v>
      </c>
      <c r="AN32" s="28">
        <v>2618.75</v>
      </c>
      <c r="AO32" s="28">
        <v>1606.5</v>
      </c>
      <c r="AP32" s="28">
        <v>3.9500000000000006</v>
      </c>
    </row>
    <row r="33" spans="1:44">
      <c r="A33" s="60">
        <v>43340</v>
      </c>
      <c r="B33" s="32">
        <v>2181</v>
      </c>
      <c r="C33" s="14">
        <v>50.660000000000004</v>
      </c>
      <c r="D33" s="14">
        <v>122.16499999999998</v>
      </c>
      <c r="E33" s="83">
        <v>172.82499999999999</v>
      </c>
      <c r="F33" s="83">
        <v>33.049999999999997</v>
      </c>
      <c r="G33" s="83">
        <v>112.42999999999999</v>
      </c>
      <c r="H33" s="28">
        <v>27.35</v>
      </c>
      <c r="I33" s="28">
        <v>3692.75</v>
      </c>
      <c r="J33" s="26">
        <v>2190.25</v>
      </c>
      <c r="K33" s="26">
        <v>514.25</v>
      </c>
      <c r="L33" s="32">
        <v>403</v>
      </c>
      <c r="M33" s="26">
        <v>1334.25</v>
      </c>
      <c r="N33" s="26">
        <v>907.5</v>
      </c>
      <c r="O33" s="28">
        <v>5311</v>
      </c>
      <c r="P33" s="32">
        <v>10.935999999999996</v>
      </c>
      <c r="Q33" s="28">
        <v>74.911500000000004</v>
      </c>
      <c r="R33" s="26">
        <v>1626.25</v>
      </c>
      <c r="S33" s="26">
        <v>3723</v>
      </c>
      <c r="T33" s="26">
        <v>341.5</v>
      </c>
      <c r="U33" s="26">
        <v>66.25</v>
      </c>
      <c r="V33" s="89">
        <v>1827.5</v>
      </c>
      <c r="W33" s="26">
        <v>1931</v>
      </c>
      <c r="X33" s="26">
        <v>952</v>
      </c>
      <c r="Y33" s="26">
        <v>56722.25</v>
      </c>
      <c r="Z33" s="26">
        <v>3904</v>
      </c>
      <c r="AA33" s="26">
        <v>1767</v>
      </c>
      <c r="AB33" s="26">
        <v>41</v>
      </c>
      <c r="AC33" s="26">
        <v>171</v>
      </c>
      <c r="AD33" s="28">
        <v>8.5</v>
      </c>
      <c r="AE33" s="90">
        <v>253043</v>
      </c>
      <c r="AF33" s="32">
        <v>3</v>
      </c>
      <c r="AG33" s="90">
        <v>45045.75</v>
      </c>
      <c r="AH33" s="32">
        <v>100.25</v>
      </c>
      <c r="AI33" s="93">
        <v>9394.25</v>
      </c>
      <c r="AJ33" s="93">
        <v>8265.75</v>
      </c>
      <c r="AK33" s="28">
        <v>1676</v>
      </c>
      <c r="AL33" s="28">
        <v>20180.75</v>
      </c>
      <c r="AM33" s="28">
        <v>5149.5</v>
      </c>
      <c r="AN33" s="28">
        <v>2892.75</v>
      </c>
      <c r="AO33" s="28">
        <v>1679.5</v>
      </c>
      <c r="AP33" s="28">
        <v>2.5</v>
      </c>
    </row>
    <row r="34" spans="1:44">
      <c r="A34" s="60">
        <v>43341</v>
      </c>
      <c r="B34" s="32">
        <v>2094.5</v>
      </c>
      <c r="C34" s="14">
        <v>49.620000000000005</v>
      </c>
      <c r="D34" s="14">
        <v>108.15499999999997</v>
      </c>
      <c r="E34" s="83">
        <v>157.77500000000003</v>
      </c>
      <c r="F34" s="83">
        <v>32.1</v>
      </c>
      <c r="G34" s="83">
        <v>124.68</v>
      </c>
      <c r="H34" s="28">
        <v>29.6</v>
      </c>
      <c r="I34" s="28">
        <v>1507</v>
      </c>
      <c r="J34" s="26">
        <v>2216</v>
      </c>
      <c r="K34" s="26">
        <v>413.5</v>
      </c>
      <c r="L34" s="32">
        <v>493</v>
      </c>
      <c r="M34" s="26">
        <v>1494.5</v>
      </c>
      <c r="N34" s="26">
        <v>1026.75</v>
      </c>
      <c r="O34" s="28">
        <v>2236.25</v>
      </c>
      <c r="P34" s="32">
        <v>20.978999999999999</v>
      </c>
      <c r="Q34" s="28">
        <v>17.78</v>
      </c>
      <c r="R34" s="26">
        <v>2647</v>
      </c>
      <c r="S34" s="26">
        <v>3536</v>
      </c>
      <c r="T34" s="26">
        <v>584</v>
      </c>
      <c r="U34" s="26">
        <v>31.5</v>
      </c>
      <c r="V34" s="89">
        <v>1781</v>
      </c>
      <c r="W34" s="26">
        <v>2019</v>
      </c>
      <c r="X34" s="26">
        <v>2127</v>
      </c>
      <c r="Y34" s="26">
        <v>68854.5</v>
      </c>
      <c r="Z34" s="26">
        <v>6573</v>
      </c>
      <c r="AA34" s="26">
        <v>1849</v>
      </c>
      <c r="AB34" s="26">
        <v>82.75</v>
      </c>
      <c r="AC34" s="26">
        <v>278.5</v>
      </c>
      <c r="AD34" s="28">
        <v>16</v>
      </c>
      <c r="AE34" s="90">
        <v>169196</v>
      </c>
      <c r="AF34" s="32">
        <v>1</v>
      </c>
      <c r="AG34" s="90">
        <v>35359</v>
      </c>
      <c r="AH34" s="32">
        <v>306.25</v>
      </c>
      <c r="AI34" s="92">
        <v>9425.5</v>
      </c>
      <c r="AJ34" s="92">
        <v>9488.5</v>
      </c>
      <c r="AK34" s="28">
        <v>1952</v>
      </c>
      <c r="AL34" s="28">
        <v>20908.75</v>
      </c>
      <c r="AM34" s="28">
        <v>5749.75</v>
      </c>
      <c r="AN34" s="28">
        <v>2892.75</v>
      </c>
      <c r="AO34" s="28">
        <v>1856.5</v>
      </c>
      <c r="AP34" s="28">
        <v>3.6500000000000008</v>
      </c>
    </row>
    <row r="35" spans="1:44">
      <c r="A35" s="60">
        <v>43342</v>
      </c>
      <c r="B35" s="32">
        <v>2049</v>
      </c>
      <c r="C35" s="14">
        <v>30.945</v>
      </c>
      <c r="D35" s="14">
        <v>101.30499999999998</v>
      </c>
      <c r="E35" s="83">
        <v>132.25</v>
      </c>
      <c r="F35" s="83">
        <v>42.7</v>
      </c>
      <c r="G35" s="83">
        <v>122.93</v>
      </c>
      <c r="H35" s="28">
        <v>34.5</v>
      </c>
      <c r="I35" s="28">
        <v>1312.5</v>
      </c>
      <c r="J35" s="26">
        <v>1894.5</v>
      </c>
      <c r="K35" s="26">
        <v>440</v>
      </c>
      <c r="L35" s="32">
        <v>381.5</v>
      </c>
      <c r="M35" s="26">
        <v>1233</v>
      </c>
      <c r="N35" s="26">
        <v>793.5</v>
      </c>
      <c r="O35" s="28">
        <v>2082.5</v>
      </c>
      <c r="P35" s="32">
        <v>10.673999999999999</v>
      </c>
      <c r="Q35" s="28">
        <v>10.047999999999998</v>
      </c>
      <c r="R35" s="26">
        <v>1925.5</v>
      </c>
      <c r="S35" s="26">
        <v>3218</v>
      </c>
      <c r="T35" s="26">
        <v>668</v>
      </c>
      <c r="U35" s="26">
        <v>53.5</v>
      </c>
      <c r="V35" s="89">
        <v>1881.5</v>
      </c>
      <c r="W35" s="26">
        <v>1125</v>
      </c>
      <c r="X35" s="26">
        <v>724</v>
      </c>
      <c r="Y35" s="26">
        <v>44243.5</v>
      </c>
      <c r="Z35" s="26">
        <v>3955.5</v>
      </c>
      <c r="AA35" s="26">
        <v>1055.5</v>
      </c>
      <c r="AB35" s="26">
        <v>47</v>
      </c>
      <c r="AC35" s="26">
        <v>185.5</v>
      </c>
      <c r="AD35" s="28">
        <v>9</v>
      </c>
      <c r="AE35" s="90">
        <v>66436</v>
      </c>
      <c r="AF35" s="32">
        <v>25</v>
      </c>
      <c r="AG35" s="90">
        <v>39691.5</v>
      </c>
      <c r="AH35" s="32">
        <v>90.5</v>
      </c>
      <c r="AI35" s="93">
        <v>7408.5</v>
      </c>
      <c r="AJ35" s="93">
        <v>7240</v>
      </c>
      <c r="AK35" s="28">
        <v>1718</v>
      </c>
      <c r="AL35" s="28">
        <v>21153</v>
      </c>
      <c r="AM35" s="28">
        <v>4585.5</v>
      </c>
      <c r="AN35" s="28">
        <v>2442.5</v>
      </c>
      <c r="AO35" s="28">
        <v>1532.5</v>
      </c>
      <c r="AP35" s="28">
        <v>7.25</v>
      </c>
    </row>
    <row r="36" spans="1:44">
      <c r="A36" s="60">
        <v>43343</v>
      </c>
      <c r="B36" s="32">
        <v>960</v>
      </c>
      <c r="C36" s="14">
        <v>13.9</v>
      </c>
      <c r="D36" s="14">
        <v>36.400000000000006</v>
      </c>
      <c r="E36" s="83">
        <v>50.3</v>
      </c>
      <c r="F36" s="83">
        <v>37.25</v>
      </c>
      <c r="G36" s="83">
        <v>82.9</v>
      </c>
      <c r="H36" s="28">
        <v>25.6</v>
      </c>
      <c r="I36" s="28">
        <v>442.5</v>
      </c>
      <c r="J36" s="26">
        <v>1925.5</v>
      </c>
      <c r="K36" s="26">
        <v>289.5</v>
      </c>
      <c r="L36" s="32">
        <v>230.5</v>
      </c>
      <c r="M36" s="26">
        <v>746</v>
      </c>
      <c r="N36" s="26">
        <v>605</v>
      </c>
      <c r="O36" s="28">
        <v>874.5</v>
      </c>
      <c r="P36" s="32">
        <v>9.6749999999999989</v>
      </c>
      <c r="Q36" s="28">
        <v>11.701000000000002</v>
      </c>
      <c r="R36" s="26">
        <v>953.5</v>
      </c>
      <c r="S36" s="26">
        <v>2658</v>
      </c>
      <c r="T36" s="26">
        <v>204</v>
      </c>
      <c r="U36" s="26">
        <v>24.7</v>
      </c>
      <c r="V36" s="89">
        <v>1703.5</v>
      </c>
      <c r="W36" s="26">
        <v>586.5</v>
      </c>
      <c r="X36" s="26">
        <v>617</v>
      </c>
      <c r="Y36" s="26">
        <v>38847</v>
      </c>
      <c r="Z36" s="26">
        <v>2773.5</v>
      </c>
      <c r="AA36" s="26">
        <v>1017</v>
      </c>
      <c r="AB36" s="26">
        <v>11.5</v>
      </c>
      <c r="AC36" s="26">
        <v>114.5</v>
      </c>
      <c r="AD36" s="28">
        <v>10</v>
      </c>
      <c r="AE36" s="90">
        <v>139564</v>
      </c>
      <c r="AF36" s="32">
        <v>0.1</v>
      </c>
      <c r="AG36" s="90">
        <v>17482</v>
      </c>
      <c r="AH36" s="32">
        <v>237</v>
      </c>
      <c r="AI36" s="93">
        <v>7178</v>
      </c>
      <c r="AJ36" s="93">
        <v>5021</v>
      </c>
      <c r="AK36" s="28">
        <v>1137.5</v>
      </c>
      <c r="AL36" s="28">
        <v>14279.5</v>
      </c>
      <c r="AM36" s="28">
        <v>3102</v>
      </c>
      <c r="AN36" s="28">
        <v>1876</v>
      </c>
      <c r="AO36" s="28">
        <v>1084</v>
      </c>
      <c r="AP36" s="28">
        <v>3.5</v>
      </c>
    </row>
    <row r="37" spans="1:44">
      <c r="A37" s="60">
        <v>43344</v>
      </c>
      <c r="B37" s="32">
        <v>2232</v>
      </c>
      <c r="C37" s="14">
        <v>38.095000000000006</v>
      </c>
      <c r="D37" s="14">
        <v>117.50499999999998</v>
      </c>
      <c r="E37" s="83">
        <v>155.60000000000002</v>
      </c>
      <c r="F37" s="83">
        <v>38.950000000000003</v>
      </c>
      <c r="G37" s="83">
        <v>160.63</v>
      </c>
      <c r="H37" s="28">
        <v>25.6</v>
      </c>
      <c r="I37" s="28">
        <v>1549.5</v>
      </c>
      <c r="J37" s="26">
        <v>2610</v>
      </c>
      <c r="K37" s="26">
        <v>512</v>
      </c>
      <c r="L37" s="32">
        <v>404.5</v>
      </c>
      <c r="M37" s="26">
        <v>1660.5</v>
      </c>
      <c r="N37" s="26">
        <v>1271</v>
      </c>
      <c r="O37" s="28">
        <v>2304.5</v>
      </c>
      <c r="P37" s="32">
        <v>19.073</v>
      </c>
      <c r="Q37" s="28">
        <v>15.622</v>
      </c>
      <c r="R37" s="26">
        <v>2061</v>
      </c>
      <c r="S37" s="26">
        <v>3796.5</v>
      </c>
      <c r="T37" s="26">
        <v>879</v>
      </c>
      <c r="U37" s="26">
        <v>72</v>
      </c>
      <c r="V37" s="89">
        <v>1843.5</v>
      </c>
      <c r="W37" s="26">
        <v>1541.5</v>
      </c>
      <c r="X37" s="26">
        <v>1817.5</v>
      </c>
      <c r="Y37" s="26">
        <v>98759</v>
      </c>
      <c r="Z37" s="26">
        <v>7300.5</v>
      </c>
      <c r="AA37" s="26">
        <v>3180.5</v>
      </c>
      <c r="AB37" s="26">
        <v>58.5</v>
      </c>
      <c r="AC37" s="26">
        <v>225.5</v>
      </c>
      <c r="AD37" s="28">
        <v>9</v>
      </c>
      <c r="AE37" s="90">
        <v>267136</v>
      </c>
      <c r="AF37" s="32">
        <v>6</v>
      </c>
      <c r="AG37" s="90">
        <v>53987</v>
      </c>
      <c r="AH37" s="32">
        <v>211</v>
      </c>
      <c r="AI37" s="93">
        <v>12836</v>
      </c>
      <c r="AJ37" s="93">
        <v>10037.5</v>
      </c>
      <c r="AK37" s="28">
        <v>2177</v>
      </c>
      <c r="AL37" s="28">
        <v>25123</v>
      </c>
      <c r="AM37" s="28">
        <v>7914</v>
      </c>
      <c r="AN37" s="28">
        <v>3810.5</v>
      </c>
      <c r="AO37" s="28">
        <v>1990.5</v>
      </c>
      <c r="AP37" s="28">
        <v>3.35</v>
      </c>
    </row>
    <row r="38" spans="1:44">
      <c r="A38" s="60">
        <v>43345</v>
      </c>
      <c r="B38" s="32">
        <v>2245</v>
      </c>
      <c r="C38" s="14">
        <v>48.445</v>
      </c>
      <c r="D38" s="14">
        <v>113.05500000000001</v>
      </c>
      <c r="E38" s="83">
        <v>161.5</v>
      </c>
      <c r="F38" s="83">
        <v>48.3</v>
      </c>
      <c r="G38" s="83">
        <v>137.28</v>
      </c>
      <c r="H38" s="28">
        <v>25.6</v>
      </c>
      <c r="I38" s="28">
        <v>3068.5</v>
      </c>
      <c r="J38" s="26">
        <v>2657</v>
      </c>
      <c r="K38" s="26">
        <v>886</v>
      </c>
      <c r="L38" s="32">
        <v>424.5</v>
      </c>
      <c r="M38" s="26">
        <v>1782.5</v>
      </c>
      <c r="N38" s="26">
        <v>1146.5</v>
      </c>
      <c r="O38" s="28">
        <v>4417</v>
      </c>
      <c r="P38" s="32">
        <v>13.765999999999998</v>
      </c>
      <c r="Q38" s="28">
        <v>13.839999999999998</v>
      </c>
      <c r="R38" s="26">
        <v>1738</v>
      </c>
      <c r="S38" s="26">
        <v>3186.5</v>
      </c>
      <c r="T38" s="26">
        <v>661</v>
      </c>
      <c r="U38" s="26">
        <v>59</v>
      </c>
      <c r="V38" s="89">
        <v>2608.5</v>
      </c>
      <c r="W38" s="26">
        <v>2337.5</v>
      </c>
      <c r="X38" s="26">
        <v>1858.5</v>
      </c>
      <c r="Y38" s="26">
        <v>48099</v>
      </c>
      <c r="Z38" s="26">
        <v>5614.5</v>
      </c>
      <c r="AA38" s="26">
        <v>2361.5</v>
      </c>
      <c r="AB38" s="26">
        <v>68</v>
      </c>
      <c r="AC38" s="26">
        <v>287.5</v>
      </c>
      <c r="AD38" s="28">
        <v>7</v>
      </c>
      <c r="AE38" s="90">
        <v>467629</v>
      </c>
      <c r="AF38" s="32">
        <v>4</v>
      </c>
      <c r="AG38" s="90">
        <v>27992</v>
      </c>
      <c r="AH38" s="32">
        <v>224.5</v>
      </c>
      <c r="AI38" s="93">
        <v>10677</v>
      </c>
      <c r="AJ38" s="93">
        <v>8156.5</v>
      </c>
      <c r="AK38" s="28">
        <v>1787</v>
      </c>
      <c r="AL38" s="28">
        <v>24420.5</v>
      </c>
      <c r="AM38" s="28">
        <v>5104.5</v>
      </c>
      <c r="AN38" s="28">
        <v>3226</v>
      </c>
      <c r="AO38" s="28">
        <v>1848.5</v>
      </c>
      <c r="AP38" s="28">
        <v>4.1500000000000004</v>
      </c>
    </row>
    <row r="39" spans="1:44">
      <c r="A39" s="60">
        <v>43346</v>
      </c>
      <c r="B39" s="32">
        <v>2190</v>
      </c>
      <c r="C39" s="14">
        <v>48.445</v>
      </c>
      <c r="D39" s="14">
        <v>116.05499999999998</v>
      </c>
      <c r="E39" s="83">
        <v>164.5</v>
      </c>
      <c r="F39" s="83">
        <v>31.8</v>
      </c>
      <c r="G39" s="83">
        <v>135.78</v>
      </c>
      <c r="H39" s="28">
        <v>28.85</v>
      </c>
      <c r="I39" s="28">
        <v>3424.75</v>
      </c>
      <c r="J39" s="26">
        <v>2310.75</v>
      </c>
      <c r="K39" s="26">
        <v>534.75</v>
      </c>
      <c r="L39" s="32">
        <v>354.5</v>
      </c>
      <c r="M39" s="26">
        <v>1401.25</v>
      </c>
      <c r="N39" s="26">
        <v>1056.75</v>
      </c>
      <c r="O39" s="28">
        <v>4756.75</v>
      </c>
      <c r="P39" s="32">
        <v>16.940000000000001</v>
      </c>
      <c r="Q39" s="28">
        <v>16.618499999999997</v>
      </c>
      <c r="R39" s="26">
        <v>1740.25</v>
      </c>
      <c r="S39" s="26">
        <v>3137</v>
      </c>
      <c r="T39" s="26">
        <v>527.5</v>
      </c>
      <c r="U39" s="26">
        <v>32.25</v>
      </c>
      <c r="V39" s="89">
        <v>5882</v>
      </c>
      <c r="W39" s="26">
        <v>2899.5</v>
      </c>
      <c r="X39" s="26">
        <v>2069.5</v>
      </c>
      <c r="Y39" s="26">
        <v>61574.25</v>
      </c>
      <c r="Z39" s="26">
        <v>5206.5</v>
      </c>
      <c r="AA39" s="26">
        <v>2636.5</v>
      </c>
      <c r="AB39" s="26">
        <v>56.25</v>
      </c>
      <c r="AC39" s="26">
        <v>251</v>
      </c>
      <c r="AD39" s="28">
        <v>13</v>
      </c>
      <c r="AE39" s="90">
        <v>360237</v>
      </c>
      <c r="AF39" s="32">
        <v>1</v>
      </c>
      <c r="AG39" s="90">
        <v>37777.75</v>
      </c>
      <c r="AH39" s="32">
        <v>275.5</v>
      </c>
      <c r="AI39" s="93">
        <v>10875.25</v>
      </c>
      <c r="AJ39" s="93">
        <v>8485.75</v>
      </c>
      <c r="AK39" s="28">
        <v>1952</v>
      </c>
      <c r="AL39" s="28">
        <v>22118</v>
      </c>
      <c r="AM39" s="28">
        <v>5940.75</v>
      </c>
      <c r="AN39" s="28">
        <v>3250</v>
      </c>
      <c r="AO39" s="28">
        <v>1775.5</v>
      </c>
      <c r="AP39" s="28">
        <v>2.7500000000000004</v>
      </c>
    </row>
    <row r="40" spans="1:44">
      <c r="A40" s="60">
        <v>43347</v>
      </c>
      <c r="B40" s="32">
        <v>2086.5</v>
      </c>
      <c r="C40" s="14">
        <v>37.39500000000001</v>
      </c>
      <c r="D40" s="14">
        <v>121.50499999999998</v>
      </c>
      <c r="E40" s="83">
        <v>158.9</v>
      </c>
      <c r="F40" s="83">
        <v>50.2</v>
      </c>
      <c r="G40" s="83">
        <v>99.33</v>
      </c>
      <c r="H40" s="28">
        <v>30.950000000000003</v>
      </c>
      <c r="I40" s="28">
        <v>2710.9812734082398</v>
      </c>
      <c r="J40" s="26">
        <v>2148.5912921348313</v>
      </c>
      <c r="K40" s="26">
        <v>413.58595505617978</v>
      </c>
      <c r="L40" s="32">
        <v>394.13548689138577</v>
      </c>
      <c r="M40" s="26">
        <v>1228.9869850187267</v>
      </c>
      <c r="N40" s="26">
        <v>716.20964419475649</v>
      </c>
      <c r="O40" s="28">
        <v>3882.8350187265914</v>
      </c>
      <c r="P40" s="32">
        <v>12.337281273408239</v>
      </c>
      <c r="Q40" s="28">
        <v>11.031554307116105</v>
      </c>
      <c r="R40" s="26">
        <v>1822.7898876404495</v>
      </c>
      <c r="S40" s="26">
        <v>3935.9415730337078</v>
      </c>
      <c r="T40" s="26">
        <v>496.28782771535583</v>
      </c>
      <c r="U40" s="26">
        <v>40.654868913857683</v>
      </c>
      <c r="V40" s="89">
        <v>2775.1029962546818</v>
      </c>
      <c r="W40" s="26">
        <v>2180.150374531835</v>
      </c>
      <c r="X40" s="26">
        <v>865.3809925093633</v>
      </c>
      <c r="Y40" s="26">
        <v>38618.793913857684</v>
      </c>
      <c r="Z40" s="26">
        <v>3471.6942883895131</v>
      </c>
      <c r="AA40" s="26">
        <v>2071.0356741573032</v>
      </c>
      <c r="AB40" s="26">
        <v>38.699531835205995</v>
      </c>
      <c r="AC40" s="26">
        <v>182.72031835205991</v>
      </c>
      <c r="AD40" s="28">
        <v>4.7490636704119851</v>
      </c>
      <c r="AE40" s="90">
        <v>381233.32659176027</v>
      </c>
      <c r="AF40" s="32">
        <v>2.1235955056179776</v>
      </c>
      <c r="AG40" s="90">
        <v>41176.353651685393</v>
      </c>
      <c r="AH40" s="32">
        <v>121.04953183520598</v>
      </c>
      <c r="AI40" s="93">
        <v>8077.8810861423226</v>
      </c>
      <c r="AJ40" s="93">
        <v>7078.9822097378274</v>
      </c>
      <c r="AK40" s="28">
        <v>1554.8426966292136</v>
      </c>
      <c r="AL40" s="28">
        <v>17714.117977528091</v>
      </c>
      <c r="AM40" s="28">
        <v>4516.2406367041203</v>
      </c>
      <c r="AN40" s="28">
        <v>2393.2977528089887</v>
      </c>
      <c r="AO40" s="28">
        <v>1352.878277153558</v>
      </c>
      <c r="AP40" s="28">
        <v>3</v>
      </c>
    </row>
    <row r="41" spans="1:44">
      <c r="A41" s="60">
        <v>43348</v>
      </c>
      <c r="B41" s="32">
        <v>2252</v>
      </c>
      <c r="C41" s="14">
        <v>57.06</v>
      </c>
      <c r="D41" s="14">
        <v>116.51999999999998</v>
      </c>
      <c r="E41" s="83">
        <v>173.58</v>
      </c>
      <c r="F41" s="83">
        <v>46.949999999999996</v>
      </c>
      <c r="G41" s="83">
        <v>112.11</v>
      </c>
      <c r="H41" s="28">
        <v>32.300000000000004</v>
      </c>
      <c r="I41" s="28">
        <v>3904.6</v>
      </c>
      <c r="J41" s="26">
        <v>2313.2249999999999</v>
      </c>
      <c r="K41" s="26">
        <v>1010.8</v>
      </c>
      <c r="L41" s="32">
        <v>439.77500000000003</v>
      </c>
      <c r="M41" s="26">
        <v>2056.0250000000001</v>
      </c>
      <c r="N41" s="26">
        <v>990.72500000000002</v>
      </c>
      <c r="O41" s="28">
        <v>4858.5499999999993</v>
      </c>
      <c r="P41" s="32">
        <v>13.9186</v>
      </c>
      <c r="Q41" s="28">
        <v>15.119900000000001</v>
      </c>
      <c r="R41" s="26">
        <v>1764.9</v>
      </c>
      <c r="S41" s="26">
        <v>2797.4500000000003</v>
      </c>
      <c r="T41" s="26">
        <v>517.9</v>
      </c>
      <c r="U41" s="26">
        <v>72.25</v>
      </c>
      <c r="V41" s="89">
        <v>2744.15</v>
      </c>
      <c r="W41" s="26">
        <v>2125.6000000000004</v>
      </c>
      <c r="X41" s="26">
        <v>1320.9749999999999</v>
      </c>
      <c r="Y41" s="26">
        <v>39758.424999999996</v>
      </c>
      <c r="Z41" s="26">
        <v>4306.3249999999998</v>
      </c>
      <c r="AA41" s="26">
        <v>1852.4749999999999</v>
      </c>
      <c r="AB41" s="26">
        <v>51.725000000000001</v>
      </c>
      <c r="AC41" s="26">
        <v>240.92500000000001</v>
      </c>
      <c r="AD41" s="28">
        <v>5</v>
      </c>
      <c r="AE41" s="90">
        <v>329361.84999999998</v>
      </c>
      <c r="AF41" s="32">
        <v>2</v>
      </c>
      <c r="AG41" s="90">
        <v>31211.225000000002</v>
      </c>
      <c r="AH41" s="32">
        <v>184.82499999999999</v>
      </c>
      <c r="AI41" s="93">
        <v>9172.4</v>
      </c>
      <c r="AJ41" s="93">
        <v>7715.05</v>
      </c>
      <c r="AK41" s="28">
        <v>1705.1</v>
      </c>
      <c r="AL41" s="28">
        <v>20321.650000000001</v>
      </c>
      <c r="AM41" s="28">
        <v>4614.75</v>
      </c>
      <c r="AN41" s="28">
        <v>2700.8499999999995</v>
      </c>
      <c r="AO41" s="28">
        <v>1572.9</v>
      </c>
      <c r="AP41" s="28">
        <v>3.3100000000000005</v>
      </c>
    </row>
    <row r="42" spans="1:44">
      <c r="A42" s="60">
        <v>43349</v>
      </c>
      <c r="B42" s="32">
        <v>2193</v>
      </c>
      <c r="C42" s="14">
        <v>39.795000000000002</v>
      </c>
      <c r="D42" s="14">
        <v>99.35499999999999</v>
      </c>
      <c r="E42" s="83">
        <v>139.15</v>
      </c>
      <c r="F42" s="83">
        <v>49.150000000000006</v>
      </c>
      <c r="G42" s="83">
        <v>133.08000000000001</v>
      </c>
      <c r="H42" s="28">
        <v>41.099999999999994</v>
      </c>
      <c r="I42" s="28">
        <v>1156.75</v>
      </c>
      <c r="J42" s="26">
        <v>2248.375</v>
      </c>
      <c r="K42" s="26">
        <v>523.1</v>
      </c>
      <c r="L42" s="32">
        <v>426.02499999999998</v>
      </c>
      <c r="M42" s="26">
        <v>1484.325</v>
      </c>
      <c r="N42" s="26">
        <v>882.67499999999995</v>
      </c>
      <c r="O42" s="28">
        <v>1859.6</v>
      </c>
      <c r="P42" s="32">
        <v>15.007299999999999</v>
      </c>
      <c r="Q42" s="28">
        <v>11.837499999999999</v>
      </c>
      <c r="R42" s="26">
        <v>2595.4499999999998</v>
      </c>
      <c r="S42" s="26">
        <v>3323.2</v>
      </c>
      <c r="T42" s="26">
        <v>781.05</v>
      </c>
      <c r="U42" s="26">
        <v>63.3</v>
      </c>
      <c r="V42" s="89">
        <v>3229.5</v>
      </c>
      <c r="W42" s="26">
        <v>1367.45</v>
      </c>
      <c r="X42" s="26">
        <v>1045.175</v>
      </c>
      <c r="Y42" s="26">
        <v>36081.675000000003</v>
      </c>
      <c r="Z42" s="26">
        <v>4882.125</v>
      </c>
      <c r="AA42" s="26">
        <v>1514.575</v>
      </c>
      <c r="AB42" s="26">
        <v>64.075000000000003</v>
      </c>
      <c r="AC42" s="26">
        <v>227.47499999999999</v>
      </c>
      <c r="AD42" s="28">
        <v>11</v>
      </c>
      <c r="AE42" s="90">
        <v>274941.59999999998</v>
      </c>
      <c r="AF42" s="32">
        <v>29</v>
      </c>
      <c r="AG42" s="90">
        <v>47761.525000000001</v>
      </c>
      <c r="AH42" s="32">
        <v>152.17500000000001</v>
      </c>
      <c r="AI42" s="93">
        <v>8084</v>
      </c>
      <c r="AJ42" s="93">
        <v>7287</v>
      </c>
      <c r="AK42" s="28">
        <v>1989.5</v>
      </c>
      <c r="AL42" s="28">
        <v>21818</v>
      </c>
      <c r="AM42" s="28">
        <v>4790.5</v>
      </c>
      <c r="AN42" s="28">
        <v>2753</v>
      </c>
      <c r="AO42" s="28">
        <v>1563</v>
      </c>
      <c r="AP42" s="28">
        <v>8.65</v>
      </c>
      <c r="AR42" t="s">
        <v>561</v>
      </c>
    </row>
    <row r="43" spans="1:44">
      <c r="A43" s="60">
        <v>43350</v>
      </c>
      <c r="B43" s="32">
        <v>2074</v>
      </c>
      <c r="C43" s="14">
        <v>29.245000000000001</v>
      </c>
      <c r="D43" s="14">
        <v>116.35499999999999</v>
      </c>
      <c r="E43" s="83">
        <v>145.60000000000002</v>
      </c>
      <c r="F43" s="83">
        <v>39.000000000000007</v>
      </c>
      <c r="G43" s="83">
        <v>143.38</v>
      </c>
      <c r="H43" s="28">
        <v>33.85</v>
      </c>
      <c r="I43" s="28">
        <v>1091.75</v>
      </c>
      <c r="J43" s="26">
        <v>2482.75</v>
      </c>
      <c r="K43" s="26">
        <v>427.25</v>
      </c>
      <c r="L43" s="32">
        <v>396.5</v>
      </c>
      <c r="M43" s="26">
        <v>1587.75</v>
      </c>
      <c r="N43" s="26">
        <v>1074.25</v>
      </c>
      <c r="O43" s="28">
        <v>1595.25</v>
      </c>
      <c r="P43" s="32">
        <v>22.895</v>
      </c>
      <c r="Q43" s="28">
        <v>17.528500000000001</v>
      </c>
      <c r="R43" s="26">
        <v>2375.25</v>
      </c>
      <c r="S43" s="26">
        <v>3729</v>
      </c>
      <c r="T43" s="26">
        <v>732</v>
      </c>
      <c r="U43" s="26">
        <v>76.75</v>
      </c>
      <c r="V43" s="89">
        <v>10325</v>
      </c>
      <c r="W43" s="26">
        <v>2298</v>
      </c>
      <c r="X43" s="26">
        <v>2467</v>
      </c>
      <c r="Y43" s="26">
        <v>77993.25</v>
      </c>
      <c r="Z43" s="26">
        <v>6754.5</v>
      </c>
      <c r="AA43" s="26">
        <v>3316</v>
      </c>
      <c r="AB43" s="26">
        <v>70.75</v>
      </c>
      <c r="AC43" s="26">
        <v>303</v>
      </c>
      <c r="AD43" s="28">
        <v>17.003999999999998</v>
      </c>
      <c r="AE43" s="90">
        <v>324905</v>
      </c>
      <c r="AF43" s="32">
        <v>25</v>
      </c>
      <c r="AG43" s="90">
        <v>47592.25</v>
      </c>
      <c r="AH43" s="32">
        <v>362</v>
      </c>
      <c r="AI43" s="93">
        <v>11059.75</v>
      </c>
      <c r="AJ43" s="93">
        <v>9003.75</v>
      </c>
      <c r="AK43" s="28">
        <v>1923.5</v>
      </c>
      <c r="AL43" s="28">
        <v>22098.5</v>
      </c>
      <c r="AM43" s="28">
        <v>6204.25</v>
      </c>
      <c r="AN43" s="28">
        <v>3162</v>
      </c>
      <c r="AO43" s="28">
        <v>1744</v>
      </c>
      <c r="AP43" s="28">
        <v>3.45</v>
      </c>
    </row>
    <row r="44" spans="1:44">
      <c r="A44" s="60">
        <v>43351</v>
      </c>
      <c r="B44" s="32">
        <v>2223</v>
      </c>
      <c r="C44" s="14">
        <v>34.075000000000003</v>
      </c>
      <c r="D44" s="14">
        <v>111.64999999999998</v>
      </c>
      <c r="E44" s="83">
        <v>145.72500000000002</v>
      </c>
      <c r="F44" s="83">
        <v>39</v>
      </c>
      <c r="G44" s="83">
        <v>177.1</v>
      </c>
      <c r="H44" s="28">
        <v>36.35</v>
      </c>
      <c r="I44" s="28">
        <v>1128.75</v>
      </c>
      <c r="J44" s="26">
        <v>3152.75</v>
      </c>
      <c r="K44" s="26">
        <v>409.25</v>
      </c>
      <c r="L44" s="32">
        <v>472.5</v>
      </c>
      <c r="M44" s="26">
        <v>1820.25</v>
      </c>
      <c r="N44" s="26">
        <v>1352</v>
      </c>
      <c r="O44" s="28">
        <v>1626</v>
      </c>
      <c r="P44" s="32">
        <v>18.18</v>
      </c>
      <c r="Q44" s="28">
        <v>14.6275</v>
      </c>
      <c r="R44" s="26">
        <v>2339.75</v>
      </c>
      <c r="S44" s="26">
        <v>4241</v>
      </c>
      <c r="T44" s="26">
        <v>641.5</v>
      </c>
      <c r="U44" s="26">
        <v>42.75</v>
      </c>
      <c r="V44" s="89">
        <v>2440.5</v>
      </c>
      <c r="W44" s="26">
        <v>1651.5</v>
      </c>
      <c r="X44" s="26">
        <v>1781.5</v>
      </c>
      <c r="Y44" s="26">
        <v>118335.75</v>
      </c>
      <c r="Z44" s="26">
        <v>7027</v>
      </c>
      <c r="AA44" s="26">
        <v>3712</v>
      </c>
      <c r="AB44" s="26">
        <v>45</v>
      </c>
      <c r="AC44" s="26">
        <v>220</v>
      </c>
      <c r="AD44" s="28">
        <v>9</v>
      </c>
      <c r="AE44" s="90">
        <v>294227.5</v>
      </c>
      <c r="AF44" s="32">
        <v>0</v>
      </c>
      <c r="AG44" s="90">
        <v>38682.25</v>
      </c>
      <c r="AH44" s="32">
        <v>254.25</v>
      </c>
      <c r="AI44" s="93">
        <v>14709.25</v>
      </c>
      <c r="AJ44" s="93">
        <v>11406.25</v>
      </c>
      <c r="AK44" s="28">
        <v>2453</v>
      </c>
      <c r="AL44" s="28">
        <v>28626.25</v>
      </c>
      <c r="AM44" s="28">
        <v>8758</v>
      </c>
      <c r="AN44" s="28">
        <v>4239.25</v>
      </c>
      <c r="AO44" s="28">
        <v>2225</v>
      </c>
      <c r="AP44" s="28">
        <v>3.75</v>
      </c>
    </row>
    <row r="45" spans="1:44">
      <c r="A45" s="60">
        <v>43352</v>
      </c>
      <c r="B45" s="32">
        <v>2300.5</v>
      </c>
      <c r="C45" s="14">
        <v>47.870000000000005</v>
      </c>
      <c r="D45" s="14">
        <v>136.60499999999999</v>
      </c>
      <c r="E45" s="83">
        <v>184.47500000000002</v>
      </c>
      <c r="F45" s="83">
        <v>39.450000000000003</v>
      </c>
      <c r="G45" s="83">
        <v>113.78</v>
      </c>
      <c r="H45" s="28">
        <v>18.100000000000001</v>
      </c>
      <c r="I45" s="28">
        <v>724.5</v>
      </c>
      <c r="J45" s="26">
        <v>1817.5</v>
      </c>
      <c r="K45" s="26">
        <v>266.5</v>
      </c>
      <c r="L45" s="32">
        <v>331.5</v>
      </c>
      <c r="M45" s="26">
        <v>1036</v>
      </c>
      <c r="N45" s="26">
        <v>772.25</v>
      </c>
      <c r="O45" s="28">
        <v>1155.25</v>
      </c>
      <c r="P45" s="32">
        <v>8.7639999999999976</v>
      </c>
      <c r="Q45" s="28">
        <v>7.298</v>
      </c>
      <c r="R45" s="26">
        <v>1369.5</v>
      </c>
      <c r="S45" s="26">
        <v>2224</v>
      </c>
      <c r="T45" s="26">
        <v>266.5</v>
      </c>
      <c r="U45" s="26">
        <v>119.5</v>
      </c>
      <c r="V45" s="89">
        <v>7377.5</v>
      </c>
      <c r="W45" s="26">
        <v>685</v>
      </c>
      <c r="X45" s="26">
        <v>745.5</v>
      </c>
      <c r="Y45" s="26">
        <v>52845.5</v>
      </c>
      <c r="Z45" s="26">
        <v>3189.5</v>
      </c>
      <c r="AA45" s="26">
        <v>1245.5</v>
      </c>
      <c r="AB45" s="26">
        <v>39.75</v>
      </c>
      <c r="AC45" s="26">
        <v>157</v>
      </c>
      <c r="AD45" s="28">
        <v>15</v>
      </c>
      <c r="AE45" s="90">
        <v>161872</v>
      </c>
      <c r="AF45" s="32">
        <v>4</v>
      </c>
      <c r="AG45" s="90">
        <v>42554.5</v>
      </c>
      <c r="AH45" s="32">
        <v>126.75</v>
      </c>
      <c r="AI45" s="93">
        <v>7357</v>
      </c>
      <c r="AJ45" s="93">
        <v>6573.5</v>
      </c>
      <c r="AK45" s="28">
        <v>1662</v>
      </c>
      <c r="AL45" s="28">
        <v>19750.75</v>
      </c>
      <c r="AM45" s="28">
        <v>5220.25</v>
      </c>
      <c r="AN45" s="28">
        <v>2966.75</v>
      </c>
      <c r="AO45" s="28">
        <v>1625</v>
      </c>
      <c r="AP45" s="28">
        <v>1.9500000000000002</v>
      </c>
    </row>
    <row r="46" spans="1:44">
      <c r="A46" s="60">
        <v>43353</v>
      </c>
      <c r="B46" s="32">
        <v>2402.5</v>
      </c>
      <c r="C46" s="14">
        <v>47.92</v>
      </c>
      <c r="D46" s="14">
        <v>136.45499999999998</v>
      </c>
      <c r="E46" s="83">
        <v>184.37500000000003</v>
      </c>
      <c r="F46" s="83">
        <v>49.45</v>
      </c>
      <c r="G46" s="83">
        <v>124.88000000000001</v>
      </c>
      <c r="H46" s="28">
        <v>32.1</v>
      </c>
      <c r="I46" s="28">
        <v>2984.5</v>
      </c>
      <c r="J46" s="26">
        <v>2631.5</v>
      </c>
      <c r="K46" s="26">
        <v>501</v>
      </c>
      <c r="L46" s="32">
        <v>461.5</v>
      </c>
      <c r="M46" s="26">
        <v>1502.5</v>
      </c>
      <c r="N46" s="26">
        <v>1065.75</v>
      </c>
      <c r="O46" s="28">
        <v>4305.75</v>
      </c>
      <c r="P46" s="32">
        <v>18.597999999999999</v>
      </c>
      <c r="Q46" s="28">
        <v>16.588999999999999</v>
      </c>
      <c r="R46" s="26">
        <v>2160.5</v>
      </c>
      <c r="S46" s="26">
        <v>3559</v>
      </c>
      <c r="T46" s="26">
        <v>569</v>
      </c>
      <c r="U46" s="26">
        <v>39</v>
      </c>
      <c r="V46" s="89">
        <v>2859.5</v>
      </c>
      <c r="W46" s="26">
        <v>2354.5</v>
      </c>
      <c r="X46" s="26">
        <v>1796</v>
      </c>
      <c r="Y46" s="26">
        <v>66199.5</v>
      </c>
      <c r="Z46" s="26">
        <v>5706.5</v>
      </c>
      <c r="AA46" s="26">
        <v>2136</v>
      </c>
      <c r="AB46" s="26">
        <v>71.25</v>
      </c>
      <c r="AC46" s="26">
        <v>282</v>
      </c>
      <c r="AD46" s="28">
        <v>12</v>
      </c>
      <c r="AE46" s="90">
        <v>254667</v>
      </c>
      <c r="AF46" s="32">
        <v>4</v>
      </c>
      <c r="AG46" s="90">
        <v>51682</v>
      </c>
      <c r="AH46" s="32">
        <v>279.25</v>
      </c>
      <c r="AI46" s="93">
        <v>9702.5</v>
      </c>
      <c r="AJ46" s="93">
        <v>9069.5</v>
      </c>
      <c r="AK46" s="28">
        <v>1931.5</v>
      </c>
      <c r="AL46" s="28">
        <v>21463.25</v>
      </c>
      <c r="AM46" s="28">
        <v>5676.75</v>
      </c>
      <c r="AN46" s="28">
        <v>2995.75</v>
      </c>
      <c r="AO46" s="28">
        <v>1815.5</v>
      </c>
      <c r="AP46" s="28">
        <v>3.7500000000000004</v>
      </c>
    </row>
    <row r="47" spans="1:44">
      <c r="A47" s="60">
        <v>43354</v>
      </c>
      <c r="B47" s="32">
        <v>2133.4499999999998</v>
      </c>
      <c r="C47" s="14">
        <v>31.664999999999999</v>
      </c>
      <c r="D47" s="14">
        <v>107.08500000000001</v>
      </c>
      <c r="E47" s="83">
        <v>138.75</v>
      </c>
      <c r="F47" s="83">
        <v>49.975000000000001</v>
      </c>
      <c r="G47" s="83">
        <v>120.82499999999999</v>
      </c>
      <c r="H47" s="28">
        <v>23.200000000000003</v>
      </c>
      <c r="I47" s="28">
        <v>1268.5</v>
      </c>
      <c r="J47" s="26">
        <v>2421.5</v>
      </c>
      <c r="K47" s="26">
        <v>535</v>
      </c>
      <c r="L47" s="32">
        <v>414</v>
      </c>
      <c r="M47" s="26">
        <v>1521</v>
      </c>
      <c r="N47" s="26">
        <v>1030.75</v>
      </c>
      <c r="O47" s="28">
        <v>1950.75</v>
      </c>
      <c r="P47" s="32">
        <v>13.941999999999998</v>
      </c>
      <c r="Q47" s="28">
        <v>14.357000000000003</v>
      </c>
      <c r="R47" s="26">
        <v>2058</v>
      </c>
      <c r="S47" s="26">
        <v>2970</v>
      </c>
      <c r="T47" s="26">
        <v>798</v>
      </c>
      <c r="U47" s="26">
        <v>75.5</v>
      </c>
      <c r="V47" s="89">
        <v>7439</v>
      </c>
      <c r="W47" s="26">
        <v>997.5</v>
      </c>
      <c r="X47" s="26">
        <v>1000</v>
      </c>
      <c r="Y47" s="26">
        <v>52105.5</v>
      </c>
      <c r="Z47" s="26">
        <v>5236</v>
      </c>
      <c r="AA47" s="26">
        <v>1373.5</v>
      </c>
      <c r="AB47" s="26">
        <v>81.75</v>
      </c>
      <c r="AC47" s="26">
        <v>246.5</v>
      </c>
      <c r="AD47" s="28">
        <v>14</v>
      </c>
      <c r="AE47" s="90">
        <v>171226</v>
      </c>
      <c r="AF47" s="32">
        <v>29</v>
      </c>
      <c r="AG47" s="90">
        <v>63826.5</v>
      </c>
      <c r="AH47" s="32">
        <v>175.25</v>
      </c>
      <c r="AI47" s="93">
        <v>9047</v>
      </c>
      <c r="AJ47" s="93">
        <v>8457</v>
      </c>
      <c r="AK47" s="28">
        <v>1825.5</v>
      </c>
      <c r="AL47" s="28">
        <v>20005.75</v>
      </c>
      <c r="AM47" s="28">
        <v>4829.75</v>
      </c>
      <c r="AN47" s="28">
        <v>2981.25</v>
      </c>
      <c r="AO47" s="28">
        <v>1745</v>
      </c>
      <c r="AP47" s="28">
        <v>4.25</v>
      </c>
    </row>
    <row r="48" spans="1:44">
      <c r="A48" s="60">
        <v>43355</v>
      </c>
      <c r="B48" s="32">
        <v>2173.4499999999998</v>
      </c>
      <c r="C48" s="14">
        <v>33.115000000000002</v>
      </c>
      <c r="D48" s="14">
        <v>100.83499999999999</v>
      </c>
      <c r="E48" s="83">
        <v>133.94999999999999</v>
      </c>
      <c r="F48" s="83">
        <v>42.475000000000001</v>
      </c>
      <c r="G48" s="83">
        <v>121.27500000000001</v>
      </c>
      <c r="H48" s="28">
        <v>28.300000000000004</v>
      </c>
      <c r="I48" s="28">
        <v>1460.75</v>
      </c>
      <c r="J48" s="26">
        <v>2597.875</v>
      </c>
      <c r="K48" s="26">
        <v>518.6</v>
      </c>
      <c r="L48" s="32">
        <v>464.02499999999998</v>
      </c>
      <c r="M48" s="26">
        <v>1648.325</v>
      </c>
      <c r="N48" s="26">
        <v>1085.925</v>
      </c>
      <c r="O48" s="28">
        <v>2267.85</v>
      </c>
      <c r="P48" s="32">
        <v>16.047300000000003</v>
      </c>
      <c r="Q48" s="28">
        <v>19.738499999999998</v>
      </c>
      <c r="R48" s="26">
        <v>2177.9499999999998</v>
      </c>
      <c r="S48" s="26">
        <v>3578.2</v>
      </c>
      <c r="T48" s="26">
        <v>512.54999999999995</v>
      </c>
      <c r="U48" s="26">
        <v>47.8</v>
      </c>
      <c r="V48" s="89">
        <v>6574.5</v>
      </c>
      <c r="W48" s="26">
        <v>1388.95</v>
      </c>
      <c r="X48" s="26">
        <v>1184.675</v>
      </c>
      <c r="Y48" s="26">
        <v>62142.675000000003</v>
      </c>
      <c r="Z48" s="26">
        <v>5867.625</v>
      </c>
      <c r="AA48" s="26">
        <v>1576.075</v>
      </c>
      <c r="AB48" s="26">
        <v>84.325000000000003</v>
      </c>
      <c r="AC48" s="26">
        <v>292.47500000000002</v>
      </c>
      <c r="AD48" s="28">
        <v>12</v>
      </c>
      <c r="AE48" s="90">
        <v>223236.6</v>
      </c>
      <c r="AF48" s="32">
        <v>6</v>
      </c>
      <c r="AG48" s="90">
        <v>56736.525000000001</v>
      </c>
      <c r="AH48" s="32">
        <v>284.42500000000001</v>
      </c>
      <c r="AI48" s="93">
        <v>9287</v>
      </c>
      <c r="AJ48" s="93">
        <v>9269.5</v>
      </c>
      <c r="AK48" s="28">
        <v>1938</v>
      </c>
      <c r="AL48" s="28">
        <v>21580.75</v>
      </c>
      <c r="AM48" s="28">
        <v>4894.75</v>
      </c>
      <c r="AN48" s="28">
        <v>2992.25</v>
      </c>
      <c r="AO48" s="28">
        <v>1825</v>
      </c>
      <c r="AP48" s="28">
        <v>4.6500000000000004</v>
      </c>
    </row>
    <row r="49" spans="1:43">
      <c r="A49" s="60">
        <v>43356</v>
      </c>
      <c r="B49" s="32">
        <v>2097</v>
      </c>
      <c r="C49" s="14">
        <v>46.95</v>
      </c>
      <c r="D49" s="14">
        <v>106.44999999999999</v>
      </c>
      <c r="E49" s="83">
        <v>153.39999999999998</v>
      </c>
      <c r="F49" s="83">
        <v>40.5</v>
      </c>
      <c r="G49" s="83">
        <v>129.30000000000001</v>
      </c>
      <c r="H49" s="28">
        <v>20</v>
      </c>
      <c r="I49" s="28">
        <v>1845.5</v>
      </c>
      <c r="J49" s="26">
        <v>1949.75</v>
      </c>
      <c r="K49" s="26">
        <v>300.2</v>
      </c>
      <c r="L49" s="32">
        <v>329.05</v>
      </c>
      <c r="M49" s="26">
        <v>1478.65</v>
      </c>
      <c r="N49" s="26">
        <v>1153.3499999999999</v>
      </c>
      <c r="O49" s="28">
        <v>2708.2</v>
      </c>
      <c r="P49" s="32">
        <v>22.288600000000002</v>
      </c>
      <c r="Q49" s="28">
        <v>17.821999999999996</v>
      </c>
      <c r="R49" s="26">
        <v>2260.9</v>
      </c>
      <c r="S49" s="26">
        <v>2330.4</v>
      </c>
      <c r="T49" s="26">
        <v>718.1</v>
      </c>
      <c r="U49" s="26">
        <v>39.6</v>
      </c>
      <c r="V49" s="89">
        <v>2899</v>
      </c>
      <c r="W49" s="26">
        <v>2522.9</v>
      </c>
      <c r="X49" s="26">
        <v>2636.35</v>
      </c>
      <c r="Y49" s="26">
        <v>61866.35</v>
      </c>
      <c r="Z49" s="26">
        <v>7405.25</v>
      </c>
      <c r="AA49" s="26">
        <v>1939.15</v>
      </c>
      <c r="AB49" s="26">
        <v>99.15</v>
      </c>
      <c r="AC49" s="26">
        <v>293.95</v>
      </c>
      <c r="AD49" s="28">
        <v>20</v>
      </c>
      <c r="AE49" s="90">
        <v>77044.2</v>
      </c>
      <c r="AF49" s="32">
        <v>4</v>
      </c>
      <c r="AG49" s="90">
        <v>42196.05</v>
      </c>
      <c r="AH49" s="32">
        <v>424.35</v>
      </c>
      <c r="AI49" s="92">
        <v>8258</v>
      </c>
      <c r="AJ49" s="92">
        <v>8747</v>
      </c>
      <c r="AK49" s="28">
        <v>1909</v>
      </c>
      <c r="AL49" s="28">
        <v>19807</v>
      </c>
      <c r="AM49" s="28">
        <v>5823</v>
      </c>
      <c r="AN49" s="28">
        <v>2919</v>
      </c>
      <c r="AO49" s="28">
        <v>1546</v>
      </c>
      <c r="AP49" s="28">
        <v>6.3</v>
      </c>
    </row>
    <row r="50" spans="1:43">
      <c r="A50" s="60">
        <v>43357</v>
      </c>
      <c r="B50" s="32">
        <v>2182.15</v>
      </c>
      <c r="C50" s="14">
        <v>36.505000000000003</v>
      </c>
      <c r="D50" s="14">
        <v>131.12</v>
      </c>
      <c r="E50" s="83">
        <v>167.625</v>
      </c>
      <c r="F50" s="83">
        <v>47.000000000000007</v>
      </c>
      <c r="G50" s="83">
        <v>109.5</v>
      </c>
      <c r="H50" s="28">
        <v>30.85</v>
      </c>
      <c r="I50" s="28">
        <v>3172</v>
      </c>
      <c r="J50" s="26">
        <v>2480.25</v>
      </c>
      <c r="K50" s="26">
        <v>470.75</v>
      </c>
      <c r="L50" s="32">
        <v>421.5</v>
      </c>
      <c r="M50" s="26">
        <v>1384.75</v>
      </c>
      <c r="N50" s="26">
        <v>756.75</v>
      </c>
      <c r="O50" s="28">
        <v>4587.25</v>
      </c>
      <c r="P50" s="32">
        <v>12.045500000000001</v>
      </c>
      <c r="Q50" s="28">
        <v>12.4445</v>
      </c>
      <c r="R50" s="26">
        <v>2054.75</v>
      </c>
      <c r="S50" s="26">
        <v>4456.5</v>
      </c>
      <c r="T50" s="26">
        <v>782.5</v>
      </c>
      <c r="U50" s="26">
        <v>42</v>
      </c>
      <c r="V50" s="89">
        <v>4879.75</v>
      </c>
      <c r="W50" s="26">
        <v>2383.5</v>
      </c>
      <c r="X50" s="26">
        <v>974</v>
      </c>
      <c r="Y50" s="26">
        <v>48615</v>
      </c>
      <c r="Z50" s="26">
        <v>2778</v>
      </c>
      <c r="AA50" s="26">
        <v>2751</v>
      </c>
      <c r="AB50" s="26">
        <v>43.5</v>
      </c>
      <c r="AC50" s="26">
        <v>190</v>
      </c>
      <c r="AD50" s="28">
        <v>2.5</v>
      </c>
      <c r="AE50" s="90">
        <v>334706</v>
      </c>
      <c r="AF50" s="32">
        <v>4</v>
      </c>
      <c r="AG50" s="90">
        <v>81445.75</v>
      </c>
      <c r="AH50" s="32">
        <v>101.75</v>
      </c>
      <c r="AI50" s="93">
        <v>8781.25</v>
      </c>
      <c r="AJ50" s="93">
        <v>7431.25</v>
      </c>
      <c r="AK50" s="28">
        <v>1533.75</v>
      </c>
      <c r="AL50" s="28">
        <v>19340.75</v>
      </c>
      <c r="AM50" s="28">
        <v>5047.5</v>
      </c>
      <c r="AN50" s="28">
        <v>2526</v>
      </c>
      <c r="AO50" s="28">
        <v>1412.75</v>
      </c>
      <c r="AP50" s="28">
        <v>4.625</v>
      </c>
    </row>
    <row r="51" spans="1:43">
      <c r="A51" s="60">
        <v>43358</v>
      </c>
      <c r="B51" s="32">
        <v>2309.4499999999998</v>
      </c>
      <c r="C51" s="14">
        <v>56.665000000000006</v>
      </c>
      <c r="D51" s="14">
        <v>120.33499999999998</v>
      </c>
      <c r="E51" s="83">
        <v>177</v>
      </c>
      <c r="F51" s="83">
        <v>47.575000000000003</v>
      </c>
      <c r="G51" s="83">
        <v>121.675</v>
      </c>
      <c r="H51" s="28">
        <v>24.650000000000002</v>
      </c>
      <c r="I51" s="28">
        <v>2576</v>
      </c>
      <c r="J51" s="26">
        <v>1960</v>
      </c>
      <c r="K51" s="26">
        <v>315</v>
      </c>
      <c r="L51" s="32">
        <v>311</v>
      </c>
      <c r="M51" s="26">
        <v>1179.5</v>
      </c>
      <c r="N51" s="26">
        <v>751.5</v>
      </c>
      <c r="O51" s="28">
        <v>3638</v>
      </c>
      <c r="P51" s="32">
        <v>12.9535</v>
      </c>
      <c r="Q51" s="28">
        <v>9.9694999999999983</v>
      </c>
      <c r="R51" s="26">
        <v>1541.5</v>
      </c>
      <c r="S51" s="26">
        <v>3223</v>
      </c>
      <c r="T51" s="26">
        <v>411</v>
      </c>
      <c r="U51" s="26">
        <v>31.25</v>
      </c>
      <c r="V51" s="89">
        <v>5004.125</v>
      </c>
      <c r="W51" s="26">
        <v>1992</v>
      </c>
      <c r="X51" s="26">
        <v>1215.75</v>
      </c>
      <c r="Y51" s="26">
        <v>33429.75</v>
      </c>
      <c r="Z51" s="26">
        <v>4768.5</v>
      </c>
      <c r="AA51" s="26">
        <v>1684</v>
      </c>
      <c r="AB51" s="26">
        <v>62.5</v>
      </c>
      <c r="AC51" s="26">
        <v>225</v>
      </c>
      <c r="AD51" s="28">
        <v>8</v>
      </c>
      <c r="AE51" s="90">
        <v>308839</v>
      </c>
      <c r="AF51" s="32">
        <v>3</v>
      </c>
      <c r="AG51" s="90">
        <v>44729.75</v>
      </c>
      <c r="AH51" s="32">
        <v>194</v>
      </c>
      <c r="AI51" s="93">
        <v>8129.75</v>
      </c>
      <c r="AJ51" s="93">
        <v>6720.75</v>
      </c>
      <c r="AK51" s="28">
        <v>1765.25</v>
      </c>
      <c r="AL51" s="28">
        <v>17858.25</v>
      </c>
      <c r="AM51" s="28">
        <v>4478.25</v>
      </c>
      <c r="AN51" s="28">
        <v>2632.25</v>
      </c>
      <c r="AO51" s="28">
        <v>1467</v>
      </c>
      <c r="AP51" s="28">
        <v>3.1500000000000004</v>
      </c>
    </row>
    <row r="52" spans="1:43">
      <c r="A52" s="60">
        <v>43359</v>
      </c>
      <c r="AQ52" s="13">
        <v>69</v>
      </c>
    </row>
    <row r="53" spans="1:43">
      <c r="A53" s="60">
        <v>43360</v>
      </c>
    </row>
    <row r="54" spans="1:43">
      <c r="A54" s="60">
        <v>43361</v>
      </c>
    </row>
    <row r="55" spans="1:43">
      <c r="A55" s="60">
        <v>43362</v>
      </c>
    </row>
    <row r="56" spans="1:43">
      <c r="A56" s="60">
        <v>43363</v>
      </c>
    </row>
    <row r="57" spans="1:43">
      <c r="A57" s="60">
        <v>43364</v>
      </c>
    </row>
    <row r="58" spans="1:43">
      <c r="A58" s="60">
        <v>43365</v>
      </c>
    </row>
    <row r="59" spans="1:43">
      <c r="A59" s="60">
        <v>43366</v>
      </c>
    </row>
    <row r="60" spans="1:43">
      <c r="A60" s="60">
        <v>43367</v>
      </c>
    </row>
    <row r="61" spans="1:43">
      <c r="A61" s="60">
        <v>43368</v>
      </c>
    </row>
    <row r="62" spans="1:43">
      <c r="A62" s="60">
        <v>43369</v>
      </c>
    </row>
    <row r="63" spans="1:43">
      <c r="A63" s="60">
        <v>43370</v>
      </c>
    </row>
    <row r="64" spans="1:43">
      <c r="A64" s="60">
        <v>43371</v>
      </c>
    </row>
    <row r="65" spans="1:1">
      <c r="A65" s="60">
        <v>43372</v>
      </c>
    </row>
    <row r="66" spans="1:1">
      <c r="A66" s="60">
        <v>43373</v>
      </c>
    </row>
  </sheetData>
  <autoFilter ref="B2:AP2">
    <filterColumn colId="35"/>
    <filterColumn colId="36"/>
    <filterColumn colId="37"/>
    <filterColumn colId="38"/>
    <filterColumn colId="39"/>
  </autoFilter>
  <conditionalFormatting sqref="B1:B1048576">
    <cfRule type="cellIs" dxfId="1" priority="2" operator="greaterThan">
      <formula>2000</formula>
    </cfRule>
  </conditionalFormatting>
  <conditionalFormatting sqref="L1:L1048576">
    <cfRule type="cellIs" dxfId="0" priority="1" operator="greaterThan">
      <formula>250</formula>
    </cfRule>
  </conditionalFormatting>
  <pageMargins left="0.7" right="0.7" top="0.78740157499999996" bottom="0.78740157499999996"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L26"/>
  <sheetViews>
    <sheetView workbookViewId="0">
      <selection sqref="A1:E1"/>
    </sheetView>
  </sheetViews>
  <sheetFormatPr baseColWidth="10" defaultRowHeight="14.3"/>
  <cols>
    <col min="1" max="2" width="25.28515625" bestFit="1" customWidth="1"/>
    <col min="6" max="6" width="17" customWidth="1"/>
    <col min="8" max="8" width="21" bestFit="1" customWidth="1"/>
  </cols>
  <sheetData>
    <row r="1" spans="1:12" ht="15" thickTop="1">
      <c r="A1" s="106" t="s">
        <v>189</v>
      </c>
      <c r="B1" s="107"/>
      <c r="C1" s="107"/>
      <c r="D1" s="107"/>
      <c r="E1" s="108"/>
      <c r="F1" s="65" t="s">
        <v>273</v>
      </c>
      <c r="G1" s="66">
        <v>1500</v>
      </c>
      <c r="H1" s="106" t="s">
        <v>190</v>
      </c>
      <c r="I1" s="107"/>
      <c r="J1" s="107"/>
      <c r="K1" s="107"/>
      <c r="L1" s="108"/>
    </row>
    <row r="2" spans="1:12" ht="15" thickBot="1">
      <c r="A2" s="39" t="s">
        <v>121</v>
      </c>
      <c r="B2" s="35" t="s">
        <v>4</v>
      </c>
      <c r="C2" s="35"/>
      <c r="D2" s="48">
        <v>0.05</v>
      </c>
      <c r="E2" s="40"/>
      <c r="F2" s="67" t="s">
        <v>274</v>
      </c>
      <c r="G2" s="68">
        <v>2100</v>
      </c>
      <c r="H2" s="39" t="s">
        <v>187</v>
      </c>
      <c r="I2" s="35" t="s">
        <v>4</v>
      </c>
      <c r="J2" s="35"/>
      <c r="K2" s="35" t="s">
        <v>192</v>
      </c>
      <c r="L2" s="40"/>
    </row>
    <row r="3" spans="1:12" ht="15" thickTop="1">
      <c r="A3" s="39" t="s">
        <v>119</v>
      </c>
      <c r="B3" s="35" t="s">
        <v>21</v>
      </c>
      <c r="C3" s="35"/>
      <c r="D3" s="48">
        <v>0.35</v>
      </c>
      <c r="E3" s="40"/>
      <c r="H3" s="39" t="s">
        <v>188</v>
      </c>
      <c r="I3" s="35" t="s">
        <v>21</v>
      </c>
      <c r="J3" s="35"/>
      <c r="K3" s="49" t="s">
        <v>193</v>
      </c>
      <c r="L3" s="40"/>
    </row>
    <row r="4" spans="1:12">
      <c r="A4" s="39" t="s">
        <v>120</v>
      </c>
      <c r="B4" s="35" t="s">
        <v>0</v>
      </c>
      <c r="C4" s="35"/>
      <c r="D4" s="48">
        <v>0.6</v>
      </c>
      <c r="E4" s="40"/>
      <c r="H4" s="39" t="s">
        <v>191</v>
      </c>
      <c r="I4" s="35" t="s">
        <v>0</v>
      </c>
      <c r="J4" s="35"/>
      <c r="K4" s="35" t="s">
        <v>194</v>
      </c>
      <c r="L4" s="40"/>
    </row>
    <row r="5" spans="1:12">
      <c r="A5" s="39" t="s">
        <v>135</v>
      </c>
      <c r="B5" s="35"/>
      <c r="C5" s="35"/>
      <c r="D5" s="35"/>
      <c r="E5" s="40"/>
      <c r="H5" s="41"/>
      <c r="I5" s="35"/>
      <c r="J5" s="35"/>
      <c r="K5" s="35"/>
      <c r="L5" s="40"/>
    </row>
    <row r="6" spans="1:12">
      <c r="A6" s="39" t="s">
        <v>132</v>
      </c>
      <c r="B6" s="35"/>
      <c r="C6" s="35"/>
      <c r="D6" s="35"/>
      <c r="E6" s="40"/>
      <c r="H6" s="41"/>
      <c r="I6" s="35"/>
      <c r="J6" s="35"/>
      <c r="K6" s="35"/>
      <c r="L6" s="40"/>
    </row>
    <row r="7" spans="1:12">
      <c r="A7" s="39" t="s">
        <v>133</v>
      </c>
      <c r="B7" s="35"/>
      <c r="C7" s="35"/>
      <c r="D7" s="35"/>
      <c r="E7" s="40"/>
      <c r="H7" s="41"/>
      <c r="I7" s="35"/>
      <c r="J7" s="35"/>
      <c r="K7" s="35"/>
      <c r="L7" s="40"/>
    </row>
    <row r="8" spans="1:12">
      <c r="A8" s="41" t="s">
        <v>4</v>
      </c>
      <c r="B8" s="36">
        <v>30</v>
      </c>
      <c r="C8" s="36">
        <v>4.0999999999999996</v>
      </c>
      <c r="D8" s="37">
        <f>B8*C8</f>
        <v>122.99999999999999</v>
      </c>
      <c r="E8" s="42">
        <f>D8/D12</f>
        <v>5.1920641620937111E-2</v>
      </c>
      <c r="H8" s="41" t="s">
        <v>4</v>
      </c>
      <c r="I8" s="36">
        <v>280</v>
      </c>
      <c r="J8" s="36">
        <v>4.0999999999999996</v>
      </c>
      <c r="K8" s="37">
        <f>I8*J8</f>
        <v>1148</v>
      </c>
      <c r="L8" s="42">
        <f>K8/K12</f>
        <v>0.5089780536466415</v>
      </c>
    </row>
    <row r="9" spans="1:12">
      <c r="A9" s="41" t="s">
        <v>21</v>
      </c>
      <c r="B9" s="36">
        <v>200</v>
      </c>
      <c r="C9" s="36">
        <v>4.0999999999999996</v>
      </c>
      <c r="D9" s="37">
        <f t="shared" ref="D9:D11" si="0">B9*C9</f>
        <v>819.99999999999989</v>
      </c>
      <c r="E9" s="42">
        <f>D9/D12</f>
        <v>0.34613761080624739</v>
      </c>
      <c r="H9" s="41" t="s">
        <v>21</v>
      </c>
      <c r="I9" s="36">
        <v>100</v>
      </c>
      <c r="J9" s="36">
        <v>4.0999999999999996</v>
      </c>
      <c r="K9" s="37">
        <f t="shared" ref="K9:K11" si="1">I9*J9</f>
        <v>409.99999999999994</v>
      </c>
      <c r="L9" s="42">
        <f>K9/K12</f>
        <v>0.18177787630237197</v>
      </c>
    </row>
    <row r="10" spans="1:12">
      <c r="A10" s="43" t="s">
        <v>131</v>
      </c>
      <c r="B10" s="36">
        <v>45</v>
      </c>
      <c r="C10" s="38">
        <v>9.1999999999999993</v>
      </c>
      <c r="D10" s="37">
        <f t="shared" si="0"/>
        <v>413.99999999999994</v>
      </c>
      <c r="E10" s="42">
        <f>D10/D12</f>
        <v>0.17475728155339806</v>
      </c>
      <c r="H10" s="43" t="s">
        <v>131</v>
      </c>
      <c r="I10" s="36">
        <v>22</v>
      </c>
      <c r="J10" s="38">
        <v>9.3000000000000007</v>
      </c>
      <c r="K10" s="37">
        <f t="shared" si="1"/>
        <v>204.60000000000002</v>
      </c>
      <c r="L10" s="42">
        <f>K10/K12</f>
        <v>9.0711593881622712E-2</v>
      </c>
    </row>
    <row r="11" spans="1:12">
      <c r="A11" s="41" t="s">
        <v>134</v>
      </c>
      <c r="B11" s="36">
        <v>110</v>
      </c>
      <c r="C11" s="38">
        <v>9.1999999999999993</v>
      </c>
      <c r="D11" s="37">
        <f t="shared" si="0"/>
        <v>1011.9999999999999</v>
      </c>
      <c r="E11" s="42">
        <f>D11/D12</f>
        <v>0.42718446601941751</v>
      </c>
      <c r="H11" s="41" t="s">
        <v>134</v>
      </c>
      <c r="I11" s="36">
        <v>53</v>
      </c>
      <c r="J11" s="38">
        <v>9.3000000000000007</v>
      </c>
      <c r="K11" s="37">
        <f t="shared" si="1"/>
        <v>492.90000000000003</v>
      </c>
      <c r="L11" s="42">
        <f>K11/K12</f>
        <v>0.2185324761693638</v>
      </c>
    </row>
    <row r="12" spans="1:12" ht="15" thickBot="1">
      <c r="A12" s="44"/>
      <c r="B12" s="45"/>
      <c r="C12" s="45"/>
      <c r="D12" s="46">
        <f>SUM(D8:D11)</f>
        <v>2368.9999999999995</v>
      </c>
      <c r="E12" s="47"/>
      <c r="H12" s="44"/>
      <c r="I12" s="45"/>
      <c r="J12" s="45"/>
      <c r="K12" s="46">
        <f>SUM(K8:K11)</f>
        <v>2255.5</v>
      </c>
      <c r="L12" s="47"/>
    </row>
    <row r="13" spans="1:12" ht="15" thickTop="1"/>
    <row r="14" spans="1:12" ht="18.55">
      <c r="A14" s="34" t="s">
        <v>179</v>
      </c>
    </row>
    <row r="15" spans="1:12">
      <c r="A15" s="33" t="s">
        <v>97</v>
      </c>
    </row>
    <row r="16" spans="1:12">
      <c r="A16" s="15" t="s">
        <v>180</v>
      </c>
    </row>
    <row r="17" spans="1:1">
      <c r="A17" s="15" t="s">
        <v>177</v>
      </c>
    </row>
    <row r="18" spans="1:1">
      <c r="A18" s="15" t="s">
        <v>178</v>
      </c>
    </row>
    <row r="19" spans="1:1">
      <c r="A19" s="33" t="s">
        <v>0</v>
      </c>
    </row>
    <row r="20" spans="1:1">
      <c r="A20" s="15" t="s">
        <v>186</v>
      </c>
    </row>
    <row r="21" spans="1:1">
      <c r="A21" s="15" t="s">
        <v>181</v>
      </c>
    </row>
    <row r="22" spans="1:1">
      <c r="A22" s="15" t="s">
        <v>182</v>
      </c>
    </row>
    <row r="23" spans="1:1">
      <c r="A23" s="33" t="s">
        <v>4</v>
      </c>
    </row>
    <row r="24" spans="1:1">
      <c r="A24" s="15" t="s">
        <v>185</v>
      </c>
    </row>
    <row r="25" spans="1:1">
      <c r="A25" s="15" t="s">
        <v>183</v>
      </c>
    </row>
    <row r="26" spans="1:1">
      <c r="A26" s="15" t="s">
        <v>184</v>
      </c>
    </row>
  </sheetData>
  <mergeCells count="2">
    <mergeCell ref="A1:E1"/>
    <mergeCell ref="H1:L1"/>
  </mergeCell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dimension ref="A1:I47"/>
  <sheetViews>
    <sheetView workbookViewId="0"/>
  </sheetViews>
  <sheetFormatPr baseColWidth="10" defaultRowHeight="14.3"/>
  <cols>
    <col min="1" max="1" width="32.85546875" bestFit="1" customWidth="1"/>
    <col min="2" max="3" width="11.42578125" style="1"/>
  </cols>
  <sheetData>
    <row r="1" spans="1:9">
      <c r="A1" t="s">
        <v>38</v>
      </c>
      <c r="B1" s="1" t="s">
        <v>27</v>
      </c>
      <c r="C1" s="1" t="s">
        <v>28</v>
      </c>
      <c r="G1" t="s">
        <v>46</v>
      </c>
    </row>
    <row r="2" spans="1:9">
      <c r="B2" s="1" t="s">
        <v>8</v>
      </c>
      <c r="C2" s="1" t="s">
        <v>8</v>
      </c>
      <c r="G2" s="5"/>
    </row>
    <row r="3" spans="1:9">
      <c r="A3" s="2" t="s">
        <v>29</v>
      </c>
      <c r="B3" s="1">
        <v>980</v>
      </c>
      <c r="C3" s="1">
        <v>3145</v>
      </c>
      <c r="G3" s="8" t="s">
        <v>47</v>
      </c>
      <c r="H3" s="2"/>
      <c r="I3" s="2"/>
    </row>
    <row r="4" spans="1:9">
      <c r="A4" s="3" t="s">
        <v>17</v>
      </c>
      <c r="B4" s="1">
        <v>58</v>
      </c>
      <c r="C4" s="1">
        <v>54</v>
      </c>
      <c r="G4" s="6" t="s">
        <v>48</v>
      </c>
      <c r="H4" s="3"/>
      <c r="I4" s="3"/>
    </row>
    <row r="5" spans="1:9">
      <c r="A5" s="2" t="s">
        <v>18</v>
      </c>
      <c r="B5" s="1">
        <v>11</v>
      </c>
      <c r="C5" s="1">
        <v>31</v>
      </c>
      <c r="G5" s="6" t="s">
        <v>49</v>
      </c>
      <c r="H5" s="3"/>
      <c r="I5" s="3"/>
    </row>
    <row r="6" spans="1:9">
      <c r="A6" s="4" t="s">
        <v>36</v>
      </c>
      <c r="B6" s="1">
        <v>1708</v>
      </c>
      <c r="C6" s="1">
        <v>1084</v>
      </c>
      <c r="G6" s="7" t="s">
        <v>50</v>
      </c>
      <c r="H6" s="4"/>
      <c r="I6" s="4"/>
    </row>
    <row r="7" spans="1:9">
      <c r="A7" s="4" t="s">
        <v>30</v>
      </c>
      <c r="B7" s="1">
        <v>1286</v>
      </c>
      <c r="C7" s="1">
        <v>897</v>
      </c>
      <c r="G7" s="7" t="s">
        <v>51</v>
      </c>
      <c r="H7" s="4"/>
      <c r="I7" s="4"/>
    </row>
    <row r="8" spans="1:9">
      <c r="A8" s="4" t="s">
        <v>31</v>
      </c>
      <c r="B8" s="1">
        <v>1286</v>
      </c>
      <c r="C8" s="1">
        <v>897</v>
      </c>
      <c r="G8" s="7" t="s">
        <v>52</v>
      </c>
      <c r="H8" s="4"/>
      <c r="I8" s="4"/>
    </row>
    <row r="9" spans="1:9">
      <c r="A9" s="4" t="s">
        <v>15</v>
      </c>
      <c r="B9" s="1">
        <v>15</v>
      </c>
      <c r="C9" s="1">
        <v>8</v>
      </c>
      <c r="G9" s="6" t="s">
        <v>53</v>
      </c>
      <c r="H9" s="3"/>
      <c r="I9" s="3"/>
    </row>
    <row r="10" spans="1:9">
      <c r="A10" s="2" t="s">
        <v>32</v>
      </c>
      <c r="B10" s="1">
        <v>33</v>
      </c>
      <c r="C10" s="1">
        <v>36</v>
      </c>
      <c r="G10" s="8" t="s">
        <v>54</v>
      </c>
      <c r="H10" s="2"/>
      <c r="I10" s="2"/>
    </row>
    <row r="11" spans="1:9">
      <c r="A11" s="4" t="s">
        <v>33</v>
      </c>
      <c r="B11" s="1">
        <v>972</v>
      </c>
      <c r="C11" s="1">
        <v>675</v>
      </c>
      <c r="G11" s="8" t="s">
        <v>55</v>
      </c>
      <c r="H11" s="2"/>
      <c r="I11" s="2"/>
    </row>
    <row r="12" spans="1:9">
      <c r="A12" s="3" t="s">
        <v>37</v>
      </c>
      <c r="B12" s="1">
        <v>164</v>
      </c>
      <c r="C12" s="1">
        <v>146</v>
      </c>
      <c r="G12" s="8" t="s">
        <v>56</v>
      </c>
      <c r="H12" s="2"/>
      <c r="I12" s="2"/>
    </row>
    <row r="13" spans="1:9">
      <c r="A13" s="4" t="s">
        <v>34</v>
      </c>
      <c r="B13" s="1">
        <v>755</v>
      </c>
      <c r="C13" s="1">
        <v>597</v>
      </c>
      <c r="G13" s="8" t="s">
        <v>57</v>
      </c>
      <c r="H13" s="2"/>
      <c r="I13" s="2"/>
    </row>
    <row r="14" spans="1:9">
      <c r="A14" s="4" t="s">
        <v>35</v>
      </c>
      <c r="B14" s="1">
        <v>1742</v>
      </c>
      <c r="C14" s="1">
        <v>1230</v>
      </c>
      <c r="G14" s="8" t="s">
        <v>58</v>
      </c>
      <c r="H14" s="2"/>
      <c r="I14" s="2"/>
    </row>
    <row r="15" spans="1:9">
      <c r="A15" s="4" t="s">
        <v>39</v>
      </c>
      <c r="B15" s="1">
        <v>1540</v>
      </c>
      <c r="C15" s="1">
        <v>974</v>
      </c>
      <c r="G15" s="7" t="s">
        <v>59</v>
      </c>
      <c r="H15" s="4"/>
      <c r="I15" s="4"/>
    </row>
    <row r="16" spans="1:9">
      <c r="A16" s="4" t="s">
        <v>40</v>
      </c>
      <c r="B16" s="1">
        <v>2434</v>
      </c>
      <c r="C16" s="1">
        <v>1670</v>
      </c>
      <c r="G16" s="8" t="s">
        <v>60</v>
      </c>
      <c r="H16" s="2"/>
      <c r="I16" s="2"/>
    </row>
    <row r="17" spans="1:9">
      <c r="A17" s="2" t="s">
        <v>41</v>
      </c>
      <c r="B17" s="1">
        <v>368</v>
      </c>
      <c r="C17" s="1">
        <v>413</v>
      </c>
      <c r="G17" s="7" t="s">
        <v>61</v>
      </c>
      <c r="H17" s="4"/>
      <c r="I17" s="4"/>
    </row>
    <row r="18" spans="1:9">
      <c r="A18" s="3" t="s">
        <v>19</v>
      </c>
      <c r="B18" s="1">
        <v>50</v>
      </c>
      <c r="C18" s="1">
        <v>35</v>
      </c>
      <c r="G18" s="7" t="s">
        <v>62</v>
      </c>
      <c r="H18" s="4"/>
      <c r="I18" s="4"/>
    </row>
    <row r="19" spans="1:9">
      <c r="A19" s="2" t="s">
        <v>42</v>
      </c>
      <c r="B19" s="1">
        <v>119</v>
      </c>
      <c r="C19" s="1">
        <v>204</v>
      </c>
      <c r="G19" s="8" t="s">
        <v>63</v>
      </c>
      <c r="H19" s="2"/>
      <c r="I19" s="2"/>
    </row>
    <row r="20" spans="1:9">
      <c r="A20" s="2" t="s">
        <v>43</v>
      </c>
      <c r="B20" s="1">
        <v>16</v>
      </c>
      <c r="C20" s="1">
        <v>52</v>
      </c>
      <c r="G20" s="7" t="s">
        <v>64</v>
      </c>
      <c r="H20" s="4"/>
      <c r="I20" s="4"/>
    </row>
    <row r="21" spans="1:9">
      <c r="A21" s="3" t="s">
        <v>20</v>
      </c>
      <c r="B21" s="1">
        <v>36</v>
      </c>
      <c r="C21" s="1">
        <v>23</v>
      </c>
      <c r="G21" s="8" t="s">
        <v>65</v>
      </c>
      <c r="H21" s="2"/>
      <c r="I21" s="2"/>
    </row>
    <row r="22" spans="1:9">
      <c r="A22" s="4" t="s">
        <v>44</v>
      </c>
      <c r="B22" s="1">
        <v>2123</v>
      </c>
      <c r="C22" s="1">
        <v>1373</v>
      </c>
      <c r="G22" s="8" t="s">
        <v>66</v>
      </c>
      <c r="H22" s="2"/>
      <c r="I22" s="2"/>
    </row>
    <row r="23" spans="1:9">
      <c r="A23" s="3" t="s">
        <v>45</v>
      </c>
      <c r="B23" s="1">
        <v>16</v>
      </c>
      <c r="C23" s="1">
        <v>12</v>
      </c>
      <c r="G23" s="8" t="s">
        <v>67</v>
      </c>
      <c r="H23" s="2"/>
      <c r="I23" s="2"/>
    </row>
    <row r="24" spans="1:9">
      <c r="G24" s="7" t="s">
        <v>68</v>
      </c>
      <c r="H24" s="4"/>
      <c r="I24" s="4"/>
    </row>
    <row r="25" spans="1:9">
      <c r="G25" s="7" t="s">
        <v>69</v>
      </c>
      <c r="H25" s="4"/>
      <c r="I25" s="4"/>
    </row>
    <row r="26" spans="1:9">
      <c r="G26" s="7" t="s">
        <v>70</v>
      </c>
      <c r="H26" s="4"/>
      <c r="I26" s="4"/>
    </row>
    <row r="27" spans="1:9">
      <c r="G27" s="7" t="s">
        <v>71</v>
      </c>
      <c r="H27" s="4"/>
      <c r="I27" s="4"/>
    </row>
    <row r="28" spans="1:9">
      <c r="G28" s="8" t="s">
        <v>72</v>
      </c>
      <c r="H28" s="2"/>
      <c r="I28" s="2"/>
    </row>
    <row r="29" spans="1:9">
      <c r="G29" s="8" t="s">
        <v>73</v>
      </c>
      <c r="H29" s="2"/>
      <c r="I29" s="2"/>
    </row>
    <row r="30" spans="1:9">
      <c r="G30" s="8" t="s">
        <v>74</v>
      </c>
      <c r="H30" s="2"/>
      <c r="I30" s="2"/>
    </row>
    <row r="31" spans="1:9">
      <c r="G31" s="7" t="s">
        <v>75</v>
      </c>
      <c r="H31" s="4"/>
      <c r="I31" s="4"/>
    </row>
    <row r="32" spans="1:9">
      <c r="G32" s="6" t="s">
        <v>76</v>
      </c>
      <c r="H32" s="3"/>
      <c r="I32" s="3"/>
    </row>
    <row r="33" spans="7:9">
      <c r="G33" s="8" t="s">
        <v>77</v>
      </c>
      <c r="H33" s="2"/>
      <c r="I33" s="2"/>
    </row>
    <row r="34" spans="7:9">
      <c r="G34" s="8" t="s">
        <v>78</v>
      </c>
      <c r="H34" s="2"/>
      <c r="I34" s="2"/>
    </row>
    <row r="35" spans="7:9">
      <c r="G35" s="8" t="s">
        <v>79</v>
      </c>
      <c r="H35" s="2"/>
      <c r="I35" s="2"/>
    </row>
    <row r="36" spans="7:9">
      <c r="G36" s="8" t="s">
        <v>80</v>
      </c>
      <c r="H36" s="2"/>
      <c r="I36" s="2"/>
    </row>
    <row r="37" spans="7:9">
      <c r="G37" s="8" t="s">
        <v>81</v>
      </c>
      <c r="H37" s="2"/>
      <c r="I37" s="2"/>
    </row>
    <row r="38" spans="7:9">
      <c r="G38" s="8" t="s">
        <v>82</v>
      </c>
      <c r="H38" s="2"/>
      <c r="I38" s="2"/>
    </row>
    <row r="39" spans="7:9">
      <c r="G39" s="7" t="s">
        <v>83</v>
      </c>
      <c r="H39" s="4"/>
      <c r="I39" s="4"/>
    </row>
    <row r="40" spans="7:9">
      <c r="G40" s="6" t="s">
        <v>84</v>
      </c>
      <c r="H40" s="3"/>
      <c r="I40" s="3"/>
    </row>
    <row r="41" spans="7:9">
      <c r="G41" s="7" t="s">
        <v>85</v>
      </c>
      <c r="H41" s="4"/>
      <c r="I41" s="4"/>
    </row>
    <row r="42" spans="7:9">
      <c r="G42" s="7" t="s">
        <v>86</v>
      </c>
      <c r="H42" s="4"/>
      <c r="I42" s="4"/>
    </row>
    <row r="43" spans="7:9">
      <c r="G43" s="8" t="s">
        <v>87</v>
      </c>
      <c r="H43" s="2"/>
      <c r="I43" s="2"/>
    </row>
    <row r="44" spans="7:9">
      <c r="G44" s="8" t="s">
        <v>88</v>
      </c>
      <c r="H44" s="2"/>
      <c r="I44" s="2"/>
    </row>
    <row r="45" spans="7:9">
      <c r="G45" s="8" t="s">
        <v>89</v>
      </c>
      <c r="H45" s="2"/>
      <c r="I45" s="2"/>
    </row>
    <row r="46" spans="7:9">
      <c r="G46" s="7" t="s">
        <v>90</v>
      </c>
      <c r="H46" s="4"/>
      <c r="I46" s="4"/>
    </row>
    <row r="47" spans="7:9">
      <c r="G47" s="7" t="s">
        <v>91</v>
      </c>
      <c r="H47" s="4"/>
      <c r="I47" s="4"/>
    </row>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dimension ref="A1:H36"/>
  <sheetViews>
    <sheetView topLeftCell="A12" workbookViewId="0">
      <selection activeCell="B24" sqref="B24"/>
    </sheetView>
  </sheetViews>
  <sheetFormatPr baseColWidth="10" defaultRowHeight="14.3"/>
  <cols>
    <col min="1" max="1" width="17.7109375" bestFit="1" customWidth="1"/>
    <col min="2" max="2" width="18.140625" bestFit="1" customWidth="1"/>
  </cols>
  <sheetData>
    <row r="1" spans="1:8">
      <c r="A1" s="109" t="s">
        <v>239</v>
      </c>
      <c r="B1" s="109"/>
      <c r="D1" s="110" t="s">
        <v>240</v>
      </c>
      <c r="E1" s="110"/>
    </row>
    <row r="2" spans="1:8">
      <c r="A2" t="s">
        <v>221</v>
      </c>
      <c r="B2" t="s">
        <v>224</v>
      </c>
      <c r="D2" s="64" t="s">
        <v>225</v>
      </c>
      <c r="E2" s="33" t="s">
        <v>229</v>
      </c>
      <c r="H2" t="s">
        <v>256</v>
      </c>
    </row>
    <row r="3" spans="1:8">
      <c r="A3" t="s">
        <v>222</v>
      </c>
      <c r="B3" t="s">
        <v>224</v>
      </c>
      <c r="D3" s="64" t="s">
        <v>226</v>
      </c>
      <c r="H3" t="s">
        <v>244</v>
      </c>
    </row>
    <row r="4" spans="1:8">
      <c r="A4" t="s">
        <v>223</v>
      </c>
      <c r="B4" t="s">
        <v>224</v>
      </c>
      <c r="D4" s="64" t="s">
        <v>227</v>
      </c>
      <c r="H4" t="s">
        <v>257</v>
      </c>
    </row>
    <row r="5" spans="1:8">
      <c r="A5" t="s">
        <v>19</v>
      </c>
      <c r="D5" s="64" t="s">
        <v>228</v>
      </c>
      <c r="H5" t="s">
        <v>258</v>
      </c>
    </row>
    <row r="6" spans="1:8">
      <c r="A6" t="s">
        <v>221</v>
      </c>
      <c r="D6" s="64" t="s">
        <v>230</v>
      </c>
      <c r="H6" t="s">
        <v>259</v>
      </c>
    </row>
    <row r="7" spans="1:8">
      <c r="A7" t="s">
        <v>235</v>
      </c>
      <c r="D7" s="64" t="s">
        <v>231</v>
      </c>
      <c r="H7" t="s">
        <v>260</v>
      </c>
    </row>
    <row r="8" spans="1:8">
      <c r="A8" t="s">
        <v>236</v>
      </c>
      <c r="D8" s="64" t="s">
        <v>232</v>
      </c>
      <c r="H8" t="s">
        <v>261</v>
      </c>
    </row>
    <row r="9" spans="1:8">
      <c r="A9" t="s">
        <v>237</v>
      </c>
      <c r="D9" s="64" t="s">
        <v>233</v>
      </c>
      <c r="H9" t="s">
        <v>262</v>
      </c>
    </row>
    <row r="10" spans="1:8">
      <c r="B10" t="s">
        <v>238</v>
      </c>
      <c r="D10" s="64" t="s">
        <v>234</v>
      </c>
      <c r="H10" t="s">
        <v>263</v>
      </c>
    </row>
    <row r="11" spans="1:8">
      <c r="A11" t="s">
        <v>241</v>
      </c>
      <c r="B11" t="s">
        <v>242</v>
      </c>
      <c r="H11" t="s">
        <v>247</v>
      </c>
    </row>
    <row r="13" spans="1:8">
      <c r="A13" t="s">
        <v>243</v>
      </c>
      <c r="B13" t="s">
        <v>250</v>
      </c>
      <c r="H13" t="s">
        <v>269</v>
      </c>
    </row>
    <row r="14" spans="1:8">
      <c r="A14" t="s">
        <v>19</v>
      </c>
      <c r="B14" t="s">
        <v>250</v>
      </c>
      <c r="H14" t="s">
        <v>264</v>
      </c>
    </row>
    <row r="15" spans="1:8">
      <c r="A15" t="s">
        <v>244</v>
      </c>
      <c r="B15" t="s">
        <v>250</v>
      </c>
      <c r="H15" t="s">
        <v>265</v>
      </c>
    </row>
    <row r="16" spans="1:8">
      <c r="A16" t="s">
        <v>245</v>
      </c>
      <c r="B16" t="s">
        <v>250</v>
      </c>
      <c r="H16" t="s">
        <v>266</v>
      </c>
    </row>
    <row r="17" spans="1:8">
      <c r="A17" t="s">
        <v>246</v>
      </c>
      <c r="B17" t="s">
        <v>250</v>
      </c>
      <c r="H17" t="s">
        <v>267</v>
      </c>
    </row>
    <row r="18" spans="1:8">
      <c r="A18" t="s">
        <v>247</v>
      </c>
      <c r="B18" t="s">
        <v>250</v>
      </c>
      <c r="H18" t="s">
        <v>268</v>
      </c>
    </row>
    <row r="19" spans="1:8">
      <c r="A19" t="s">
        <v>248</v>
      </c>
      <c r="B19" t="s">
        <v>250</v>
      </c>
    </row>
    <row r="20" spans="1:8" ht="20.7">
      <c r="A20" t="s">
        <v>249</v>
      </c>
      <c r="B20" t="s">
        <v>250</v>
      </c>
      <c r="H20" s="69" t="s">
        <v>285</v>
      </c>
    </row>
    <row r="21" spans="1:8" ht="20.7">
      <c r="H21" s="69" t="s">
        <v>283</v>
      </c>
    </row>
    <row r="22" spans="1:8" ht="20.7">
      <c r="H22" s="69" t="s">
        <v>276</v>
      </c>
    </row>
    <row r="23" spans="1:8" ht="20.7">
      <c r="H23" s="69" t="s">
        <v>277</v>
      </c>
    </row>
    <row r="24" spans="1:8" ht="20.7">
      <c r="H24" s="69" t="s">
        <v>278</v>
      </c>
    </row>
    <row r="25" spans="1:8" ht="20.7">
      <c r="A25" t="s">
        <v>251</v>
      </c>
      <c r="B25" t="s">
        <v>252</v>
      </c>
      <c r="H25" s="69" t="s">
        <v>19</v>
      </c>
    </row>
    <row r="26" spans="1:8" ht="20.7">
      <c r="A26" t="s">
        <v>253</v>
      </c>
      <c r="H26" s="69" t="s">
        <v>279</v>
      </c>
    </row>
    <row r="27" spans="1:8" ht="20.7">
      <c r="A27" t="s">
        <v>254</v>
      </c>
      <c r="H27" s="69" t="s">
        <v>222</v>
      </c>
    </row>
    <row r="28" spans="1:8" ht="20.7">
      <c r="A28" t="s">
        <v>255</v>
      </c>
      <c r="H28" s="69" t="s">
        <v>280</v>
      </c>
    </row>
    <row r="29" spans="1:8" ht="20.7">
      <c r="H29" s="69" t="s">
        <v>244</v>
      </c>
    </row>
    <row r="30" spans="1:8" ht="20.7">
      <c r="H30" s="69" t="s">
        <v>281</v>
      </c>
    </row>
    <row r="31" spans="1:8" ht="20.7">
      <c r="H31" s="69" t="s">
        <v>282</v>
      </c>
    </row>
    <row r="32" spans="1:8" ht="20.7">
      <c r="H32" s="69" t="s">
        <v>284</v>
      </c>
    </row>
    <row r="33" spans="8:8" ht="20.7">
      <c r="H33" s="69" t="s">
        <v>18</v>
      </c>
    </row>
    <row r="34" spans="8:8" ht="20.7">
      <c r="H34" s="69" t="s">
        <v>258</v>
      </c>
    </row>
    <row r="35" spans="8:8" ht="20.7">
      <c r="H35" s="69" t="s">
        <v>286</v>
      </c>
    </row>
    <row r="36" spans="8:8" ht="20.7">
      <c r="H36" s="69" t="s">
        <v>287</v>
      </c>
    </row>
  </sheetData>
  <mergeCells count="2">
    <mergeCell ref="A1:B1"/>
    <mergeCell ref="D1:E1"/>
  </mergeCells>
  <pageMargins left="0.7" right="0.7" top="0.78740157499999996" bottom="0.78740157499999996"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dimension ref="A1:D21"/>
  <sheetViews>
    <sheetView workbookViewId="0"/>
  </sheetViews>
  <sheetFormatPr baseColWidth="10" defaultRowHeight="14.3"/>
  <cols>
    <col min="1" max="1" width="66.5703125" bestFit="1" customWidth="1"/>
    <col min="4" max="4" width="46.42578125" customWidth="1"/>
  </cols>
  <sheetData>
    <row r="1" spans="1:4">
      <c r="A1" s="75" t="s">
        <v>321</v>
      </c>
      <c r="D1" s="3" t="s">
        <v>329</v>
      </c>
    </row>
    <row r="2" spans="1:4" ht="124.75" customHeight="1">
      <c r="A2" s="75" t="s">
        <v>310</v>
      </c>
    </row>
    <row r="3" spans="1:4" ht="112.45" customHeight="1">
      <c r="A3" s="75" t="s">
        <v>311</v>
      </c>
      <c r="D3" s="76" t="s">
        <v>322</v>
      </c>
    </row>
    <row r="5" spans="1:4">
      <c r="A5" s="76" t="s">
        <v>312</v>
      </c>
    </row>
    <row r="7" spans="1:4" ht="28.55">
      <c r="A7" s="75" t="s">
        <v>313</v>
      </c>
    </row>
    <row r="8" spans="1:4" ht="75.05" customHeight="1">
      <c r="A8" s="75" t="s">
        <v>317</v>
      </c>
    </row>
    <row r="9" spans="1:4">
      <c r="A9" t="s">
        <v>319</v>
      </c>
    </row>
    <row r="10" spans="1:4">
      <c r="A10" t="s">
        <v>318</v>
      </c>
    </row>
    <row r="12" spans="1:4">
      <c r="A12" t="s">
        <v>314</v>
      </c>
    </row>
    <row r="13" spans="1:4">
      <c r="A13" t="s">
        <v>316</v>
      </c>
    </row>
    <row r="14" spans="1:4">
      <c r="A14" t="s">
        <v>315</v>
      </c>
    </row>
    <row r="16" spans="1:4">
      <c r="A16" t="s">
        <v>320</v>
      </c>
    </row>
    <row r="19" spans="1:1">
      <c r="A19" t="s">
        <v>355</v>
      </c>
    </row>
    <row r="20" spans="1:1">
      <c r="A20" t="s">
        <v>356</v>
      </c>
    </row>
    <row r="21" spans="1:1">
      <c r="A21" t="s">
        <v>303</v>
      </c>
    </row>
  </sheetData>
  <hyperlinks>
    <hyperlink ref="A5" r:id="rId1" display="http://www.zusatzstoffe-online.de/zusatzstoffe/268.e640_glycin.html"/>
    <hyperlink ref="D3" r:id="rId2" display="https://aminosäure.org/aminosaeuren/l-cystein/"/>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dimension ref="A1:O42"/>
  <sheetViews>
    <sheetView workbookViewId="0">
      <selection activeCell="J13" sqref="J13"/>
    </sheetView>
  </sheetViews>
  <sheetFormatPr baseColWidth="10" defaultRowHeight="14.3"/>
  <cols>
    <col min="2" max="2" width="22.42578125" customWidth="1"/>
  </cols>
  <sheetData>
    <row r="1" spans="1:11">
      <c r="B1" t="s">
        <v>354</v>
      </c>
    </row>
    <row r="2" spans="1:11">
      <c r="A2" s="4"/>
      <c r="B2" t="s">
        <v>339</v>
      </c>
    </row>
    <row r="3" spans="1:11">
      <c r="A3" s="4"/>
      <c r="B3" t="s">
        <v>340</v>
      </c>
    </row>
    <row r="4" spans="1:11">
      <c r="A4" s="3"/>
      <c r="B4" t="s">
        <v>341</v>
      </c>
    </row>
    <row r="5" spans="1:11">
      <c r="A5" s="3"/>
      <c r="B5" t="s">
        <v>342</v>
      </c>
    </row>
    <row r="6" spans="1:11">
      <c r="A6" s="3"/>
      <c r="B6" t="s">
        <v>343</v>
      </c>
    </row>
    <row r="7" spans="1:11">
      <c r="A7" s="4"/>
      <c r="B7" t="s">
        <v>344</v>
      </c>
    </row>
    <row r="8" spans="1:11">
      <c r="A8" s="3"/>
      <c r="B8" t="s">
        <v>345</v>
      </c>
    </row>
    <row r="9" spans="1:11">
      <c r="A9" s="4"/>
      <c r="B9" t="s">
        <v>346</v>
      </c>
    </row>
    <row r="10" spans="1:11">
      <c r="A10" s="4"/>
      <c r="B10" t="s">
        <v>347</v>
      </c>
    </row>
    <row r="11" spans="1:11">
      <c r="A11" s="91" t="s">
        <v>387</v>
      </c>
      <c r="B11" s="64" t="s">
        <v>348</v>
      </c>
      <c r="C11" s="64"/>
      <c r="D11" s="64"/>
      <c r="E11" s="64"/>
    </row>
    <row r="12" spans="1:11">
      <c r="A12" s="3"/>
      <c r="B12" t="s">
        <v>349</v>
      </c>
    </row>
    <row r="13" spans="1:11">
      <c r="J13" s="3"/>
      <c r="K13" t="s">
        <v>350</v>
      </c>
    </row>
    <row r="14" spans="1:11">
      <c r="B14" t="s">
        <v>351</v>
      </c>
    </row>
    <row r="15" spans="1:11">
      <c r="A15" s="4"/>
      <c r="B15" t="s">
        <v>352</v>
      </c>
    </row>
    <row r="16" spans="1:11">
      <c r="A16" s="3"/>
      <c r="B16" t="s">
        <v>353</v>
      </c>
    </row>
    <row r="19" spans="2:15">
      <c r="F19" s="64" t="s">
        <v>402</v>
      </c>
      <c r="G19" s="64" t="s">
        <v>401</v>
      </c>
    </row>
    <row r="20" spans="2:15">
      <c r="B20" t="s">
        <v>425</v>
      </c>
    </row>
    <row r="21" spans="2:15">
      <c r="B21" t="s">
        <v>426</v>
      </c>
    </row>
    <row r="22" spans="2:15">
      <c r="B22" t="s">
        <v>455</v>
      </c>
    </row>
    <row r="24" spans="2:15">
      <c r="H24" s="4" t="s">
        <v>415</v>
      </c>
      <c r="I24" s="4"/>
      <c r="J24" s="4"/>
      <c r="K24" s="4"/>
      <c r="L24" s="4"/>
      <c r="M24" s="4"/>
      <c r="N24" s="4"/>
      <c r="O24" s="4"/>
    </row>
    <row r="25" spans="2:15" ht="15">
      <c r="H25" s="94" t="s">
        <v>416</v>
      </c>
    </row>
    <row r="26" spans="2:15" ht="15">
      <c r="B26" t="s">
        <v>456</v>
      </c>
      <c r="H26" s="94" t="s">
        <v>424</v>
      </c>
    </row>
    <row r="27" spans="2:15" ht="15">
      <c r="B27" t="s">
        <v>424</v>
      </c>
      <c r="H27" s="94" t="s">
        <v>417</v>
      </c>
    </row>
    <row r="28" spans="2:15" ht="15">
      <c r="B28" t="s">
        <v>241</v>
      </c>
      <c r="H28" s="94" t="s">
        <v>418</v>
      </c>
    </row>
    <row r="29" spans="2:15" ht="15">
      <c r="B29" t="s">
        <v>457</v>
      </c>
      <c r="H29" s="94" t="s">
        <v>419</v>
      </c>
    </row>
    <row r="30" spans="2:15" ht="15">
      <c r="B30" t="s">
        <v>236</v>
      </c>
      <c r="H30" s="94" t="s">
        <v>422</v>
      </c>
    </row>
    <row r="31" spans="2:15">
      <c r="B31" t="s">
        <v>458</v>
      </c>
      <c r="C31" s="76" t="s">
        <v>459</v>
      </c>
      <c r="H31" t="s">
        <v>423</v>
      </c>
    </row>
    <row r="32" spans="2:15" ht="171.3" customHeight="1">
      <c r="B32" s="97" t="s">
        <v>469</v>
      </c>
    </row>
    <row r="34" spans="2:2">
      <c r="B34" t="s">
        <v>470</v>
      </c>
    </row>
    <row r="36" spans="2:2">
      <c r="B36" t="s">
        <v>471</v>
      </c>
    </row>
    <row r="37" spans="2:2">
      <c r="B37" t="s">
        <v>472</v>
      </c>
    </row>
    <row r="38" spans="2:2">
      <c r="B38" t="s">
        <v>473</v>
      </c>
    </row>
    <row r="39" spans="2:2">
      <c r="B39" t="s">
        <v>474</v>
      </c>
    </row>
    <row r="40" spans="2:2">
      <c r="B40" t="s">
        <v>475</v>
      </c>
    </row>
    <row r="41" spans="2:2">
      <c r="B41" t="s">
        <v>12</v>
      </c>
    </row>
    <row r="42" spans="2:2">
      <c r="B42" t="s">
        <v>476</v>
      </c>
    </row>
  </sheetData>
  <hyperlinks>
    <hyperlink ref="C31" r:id="rId1" display="http://amzn.to/2nzdt4I"/>
  </hyperlinks>
  <pageMargins left="0.7" right="0.7" top="0.78740157499999996" bottom="0.78740157499999996" header="0.3" footer="0.3"/>
  <pageSetup paperSize="9" orientation="portrait" horizontalDpi="4294967293" verticalDpi="0" r:id="rId2"/>
</worksheet>
</file>

<file path=xl/worksheets/sheet9.xml><?xml version="1.0" encoding="utf-8"?>
<worksheet xmlns="http://schemas.openxmlformats.org/spreadsheetml/2006/main" xmlns:r="http://schemas.openxmlformats.org/officeDocument/2006/relationships">
  <dimension ref="A1:L29"/>
  <sheetViews>
    <sheetView workbookViewId="0"/>
  </sheetViews>
  <sheetFormatPr baseColWidth="10" defaultRowHeight="14.3"/>
  <cols>
    <col min="1" max="1" width="20.42578125" bestFit="1" customWidth="1"/>
    <col min="2" max="2" width="27" bestFit="1" customWidth="1"/>
    <col min="3" max="3" width="12.140625" bestFit="1" customWidth="1"/>
    <col min="5" max="5" width="27.28515625" bestFit="1" customWidth="1"/>
    <col min="6" max="6" width="22.85546875" bestFit="1" customWidth="1"/>
    <col min="7" max="7" width="16.140625" bestFit="1" customWidth="1"/>
  </cols>
  <sheetData>
    <row r="1" spans="1:12">
      <c r="A1" t="s">
        <v>287</v>
      </c>
      <c r="B1" t="s">
        <v>436</v>
      </c>
      <c r="C1" t="s">
        <v>18</v>
      </c>
      <c r="D1" t="s">
        <v>421</v>
      </c>
      <c r="E1" t="s">
        <v>435</v>
      </c>
      <c r="F1" t="s">
        <v>451</v>
      </c>
      <c r="G1" t="s">
        <v>437</v>
      </c>
    </row>
    <row r="2" spans="1:12">
      <c r="A2" t="s">
        <v>431</v>
      </c>
      <c r="B2" t="s">
        <v>429</v>
      </c>
      <c r="C2" t="s">
        <v>32</v>
      </c>
      <c r="D2" t="s">
        <v>232</v>
      </c>
      <c r="E2" t="s">
        <v>282</v>
      </c>
      <c r="F2" t="s">
        <v>452</v>
      </c>
    </row>
    <row r="3" spans="1:12">
      <c r="A3" t="s">
        <v>441</v>
      </c>
      <c r="B3" t="s">
        <v>276</v>
      </c>
      <c r="C3" t="s">
        <v>430</v>
      </c>
      <c r="D3" t="s">
        <v>257</v>
      </c>
      <c r="E3" t="s">
        <v>438</v>
      </c>
    </row>
    <row r="4" spans="1:12">
      <c r="A4" t="s">
        <v>279</v>
      </c>
      <c r="B4" t="s">
        <v>432</v>
      </c>
      <c r="C4" t="s">
        <v>420</v>
      </c>
      <c r="D4" t="s">
        <v>244</v>
      </c>
      <c r="E4" t="s">
        <v>439</v>
      </c>
    </row>
    <row r="5" spans="1:12">
      <c r="B5" t="s">
        <v>433</v>
      </c>
      <c r="C5" t="s">
        <v>444</v>
      </c>
      <c r="D5" t="s">
        <v>20</v>
      </c>
      <c r="E5" t="s">
        <v>440</v>
      </c>
    </row>
    <row r="6" spans="1:12">
      <c r="B6" t="s">
        <v>434</v>
      </c>
      <c r="C6" t="s">
        <v>19</v>
      </c>
      <c r="D6" t="s">
        <v>445</v>
      </c>
      <c r="E6" t="s">
        <v>31</v>
      </c>
    </row>
    <row r="7" spans="1:12">
      <c r="B7" t="s">
        <v>283</v>
      </c>
      <c r="D7" t="s">
        <v>453</v>
      </c>
      <c r="E7" t="s">
        <v>446</v>
      </c>
    </row>
    <row r="8" spans="1:12">
      <c r="B8" t="s">
        <v>442</v>
      </c>
      <c r="E8" t="s">
        <v>447</v>
      </c>
      <c r="G8" s="9"/>
      <c r="H8" s="9"/>
      <c r="I8" s="9"/>
      <c r="J8" s="9"/>
      <c r="K8" s="9"/>
      <c r="L8" s="9"/>
    </row>
    <row r="9" spans="1:12">
      <c r="B9" t="s">
        <v>443</v>
      </c>
      <c r="E9" t="s">
        <v>448</v>
      </c>
      <c r="G9" s="23"/>
      <c r="H9" s="9"/>
      <c r="I9" s="9"/>
      <c r="J9" s="23"/>
      <c r="K9" s="9"/>
      <c r="L9" s="23"/>
    </row>
    <row r="10" spans="1:12">
      <c r="E10" t="s">
        <v>449</v>
      </c>
      <c r="G10" s="23"/>
      <c r="H10" s="9"/>
      <c r="I10" s="9"/>
      <c r="J10" s="23"/>
      <c r="K10" s="9"/>
      <c r="L10" s="23"/>
    </row>
    <row r="11" spans="1:12">
      <c r="E11" t="s">
        <v>450</v>
      </c>
      <c r="G11" s="23"/>
      <c r="H11" s="9"/>
      <c r="I11" s="9"/>
      <c r="J11" s="23"/>
      <c r="K11" s="9"/>
      <c r="L11" s="23"/>
    </row>
    <row r="12" spans="1:12">
      <c r="G12" s="23"/>
      <c r="H12" s="9"/>
      <c r="I12" s="9"/>
      <c r="J12" s="23"/>
      <c r="K12" s="9"/>
      <c r="L12" s="23"/>
    </row>
    <row r="13" spans="1:12">
      <c r="G13" s="23"/>
      <c r="H13" s="9"/>
      <c r="I13" s="9"/>
      <c r="J13" s="23"/>
      <c r="K13" s="9"/>
      <c r="L13" s="23"/>
    </row>
    <row r="14" spans="1:12">
      <c r="G14" s="23"/>
      <c r="H14" s="9"/>
      <c r="I14" s="9"/>
      <c r="J14" s="23"/>
      <c r="K14" s="9"/>
      <c r="L14" s="23"/>
    </row>
    <row r="15" spans="1:12">
      <c r="G15" s="23"/>
      <c r="H15" s="9"/>
      <c r="I15" s="9"/>
      <c r="J15" s="23"/>
      <c r="K15" s="9"/>
      <c r="L15" s="23"/>
    </row>
    <row r="16" spans="1:12">
      <c r="G16" s="23"/>
      <c r="H16" s="9"/>
      <c r="I16" s="9"/>
      <c r="J16" s="23"/>
      <c r="K16" s="9"/>
      <c r="L16" s="23"/>
    </row>
    <row r="17" spans="6:12">
      <c r="G17" s="23"/>
      <c r="H17" s="9"/>
      <c r="I17" s="9"/>
      <c r="J17" s="23"/>
      <c r="K17" s="9"/>
      <c r="L17" s="23"/>
    </row>
    <row r="18" spans="6:12">
      <c r="G18" s="23"/>
      <c r="H18" s="9"/>
      <c r="I18" s="9"/>
      <c r="J18" s="23"/>
      <c r="K18" s="9"/>
      <c r="L18" s="23"/>
    </row>
    <row r="19" spans="6:12">
      <c r="G19" s="23"/>
      <c r="H19" s="9"/>
      <c r="I19" s="9"/>
      <c r="J19" s="23"/>
      <c r="K19" s="9"/>
      <c r="L19" s="23"/>
    </row>
    <row r="20" spans="6:12">
      <c r="G20" s="23"/>
      <c r="H20" s="9"/>
      <c r="I20" s="9"/>
      <c r="J20" s="23"/>
      <c r="K20" s="9"/>
      <c r="L20" s="23"/>
    </row>
    <row r="21" spans="6:12">
      <c r="G21" s="23"/>
      <c r="H21" s="9"/>
      <c r="I21" s="9"/>
      <c r="J21" s="23"/>
      <c r="K21" s="9"/>
      <c r="L21" s="23"/>
    </row>
    <row r="22" spans="6:12">
      <c r="F22" s="85"/>
      <c r="G22" s="23"/>
      <c r="H22" s="9"/>
      <c r="I22" s="9"/>
      <c r="J22" s="23"/>
      <c r="K22" s="9"/>
      <c r="L22" s="23"/>
    </row>
    <row r="23" spans="6:12">
      <c r="G23" s="23"/>
      <c r="H23" s="9"/>
      <c r="I23" s="9"/>
      <c r="J23" s="23"/>
      <c r="K23" s="9"/>
      <c r="L23" s="23"/>
    </row>
    <row r="24" spans="6:12">
      <c r="G24" s="23"/>
      <c r="H24" s="9"/>
      <c r="I24" s="9"/>
      <c r="J24" s="23"/>
      <c r="K24" s="9"/>
      <c r="L24" s="23"/>
    </row>
    <row r="25" spans="6:12">
      <c r="G25" s="23"/>
      <c r="H25" s="9"/>
      <c r="I25" s="9"/>
      <c r="J25" s="23"/>
      <c r="K25" s="9"/>
      <c r="L25" s="23"/>
    </row>
    <row r="26" spans="6:12">
      <c r="G26" s="23"/>
      <c r="H26" s="9"/>
      <c r="I26" s="9"/>
      <c r="J26" s="95"/>
      <c r="K26" s="9"/>
      <c r="L26" s="23"/>
    </row>
    <row r="27" spans="6:12">
      <c r="G27" s="23"/>
      <c r="H27" s="9"/>
      <c r="I27" s="9"/>
      <c r="J27" s="9"/>
      <c r="K27" s="9"/>
      <c r="L27" s="23"/>
    </row>
    <row r="28" spans="6:12">
      <c r="G28" s="95"/>
      <c r="H28" s="9"/>
      <c r="I28" s="9"/>
      <c r="J28" s="9"/>
      <c r="K28" s="9"/>
      <c r="L28" s="95"/>
    </row>
    <row r="29" spans="6:12">
      <c r="G29" s="9"/>
      <c r="H29" s="9"/>
      <c r="I29" s="9"/>
      <c r="J29" s="9"/>
      <c r="K29" s="9"/>
      <c r="L29" s="9"/>
    </row>
  </sheetData>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dimension ref="P6:Q17"/>
  <sheetViews>
    <sheetView topLeftCell="A5" workbookViewId="0">
      <selection activeCell="P20" sqref="P20"/>
    </sheetView>
  </sheetViews>
  <sheetFormatPr baseColWidth="10" defaultRowHeight="14.3"/>
  <sheetData>
    <row r="6" spans="16:17">
      <c r="P6" t="s">
        <v>456</v>
      </c>
    </row>
    <row r="7" spans="16:17">
      <c r="P7" t="s">
        <v>424</v>
      </c>
    </row>
    <row r="8" spans="16:17">
      <c r="P8" t="s">
        <v>241</v>
      </c>
    </row>
    <row r="9" spans="16:17">
      <c r="P9" t="s">
        <v>457</v>
      </c>
    </row>
    <row r="10" spans="16:17">
      <c r="P10" t="s">
        <v>236</v>
      </c>
    </row>
    <row r="11" spans="16:17">
      <c r="P11" t="s">
        <v>458</v>
      </c>
      <c r="Q11" s="76" t="s">
        <v>459</v>
      </c>
    </row>
    <row r="15" spans="16:17">
      <c r="P15" t="s">
        <v>460</v>
      </c>
    </row>
    <row r="16" spans="16:17">
      <c r="P16" t="s">
        <v>461</v>
      </c>
    </row>
    <row r="17" spans="16:16">
      <c r="P17" t="s">
        <v>468</v>
      </c>
    </row>
  </sheetData>
  <hyperlinks>
    <hyperlink ref="Q11" r:id="rId1" display="http://amzn.to/2nzdt4I"/>
  </hyperlinks>
  <pageMargins left="0.7" right="0.7" top="0.78740157499999996" bottom="0.78740157499999996" header="0.3" footer="0.3"/>
  <drawing r:id="rId2"/>
</worksheet>
</file>

<file path=xl/worksheets/sheet11.xml><?xml version="1.0" encoding="utf-8"?>
<worksheet xmlns="http://schemas.openxmlformats.org/spreadsheetml/2006/main" xmlns:r="http://schemas.openxmlformats.org/officeDocument/2006/relationships">
  <dimension ref="A2:A12"/>
  <sheetViews>
    <sheetView workbookViewId="0"/>
  </sheetViews>
  <sheetFormatPr baseColWidth="10" defaultRowHeight="14.3"/>
  <cols>
    <col min="1" max="1" width="55.7109375" customWidth="1"/>
  </cols>
  <sheetData>
    <row r="2" spans="1:1">
      <c r="A2" s="96" t="s">
        <v>462</v>
      </c>
    </row>
    <row r="4" spans="1:1" s="97" customFormat="1" ht="114.1">
      <c r="A4" s="97" t="s">
        <v>463</v>
      </c>
    </row>
    <row r="6" spans="1:1" ht="99.8">
      <c r="A6" s="97" t="s">
        <v>464</v>
      </c>
    </row>
    <row r="8" spans="1:1" ht="71.3">
      <c r="A8" s="97" t="s">
        <v>465</v>
      </c>
    </row>
    <row r="10" spans="1:1" ht="57.05">
      <c r="A10" s="97" t="s">
        <v>466</v>
      </c>
    </row>
    <row r="12" spans="1:1" ht="71.3">
      <c r="A12" s="97" t="s">
        <v>467</v>
      </c>
    </row>
  </sheetData>
  <pageMargins left="0.7" right="0.7" top="0.78740157499999996" bottom="0.78740157499999996"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dimension ref="A1:P48"/>
  <sheetViews>
    <sheetView workbookViewId="0">
      <selection activeCell="G37" sqref="G37"/>
    </sheetView>
  </sheetViews>
  <sheetFormatPr baseColWidth="10" defaultRowHeight="14.3"/>
  <cols>
    <col min="1" max="1" width="14.5703125" bestFit="1" customWidth="1"/>
    <col min="2" max="3" width="11.42578125" style="98"/>
    <col min="9" max="11" width="11.42578125" style="98"/>
    <col min="12" max="12" width="3.7109375" bestFit="1" customWidth="1"/>
    <col min="13" max="13" width="14" style="98" bestFit="1" customWidth="1"/>
    <col min="14" max="14" width="15.85546875" style="98" bestFit="1" customWidth="1"/>
    <col min="15" max="15" width="11.42578125" style="98"/>
  </cols>
  <sheetData>
    <row r="1" spans="1:16" ht="20.7">
      <c r="A1" s="111" t="s">
        <v>424</v>
      </c>
      <c r="B1" s="111"/>
      <c r="C1" s="111"/>
      <c r="D1" s="111"/>
      <c r="E1" s="111"/>
      <c r="F1" s="111"/>
      <c r="G1" s="111"/>
      <c r="H1" s="111"/>
      <c r="I1" s="111"/>
      <c r="J1" s="111"/>
      <c r="K1" s="111"/>
      <c r="L1" s="111"/>
      <c r="M1" s="111"/>
      <c r="N1" s="111"/>
      <c r="O1" s="111"/>
      <c r="P1" s="111"/>
    </row>
    <row r="2" spans="1:16">
      <c r="A2" t="s">
        <v>479</v>
      </c>
      <c r="B2" s="10">
        <v>12.9</v>
      </c>
      <c r="D2" s="10">
        <v>25.9</v>
      </c>
      <c r="I2" s="98" t="s">
        <v>513</v>
      </c>
      <c r="J2" s="98" t="s">
        <v>514</v>
      </c>
      <c r="K2" s="102" t="s">
        <v>533</v>
      </c>
      <c r="M2" s="98" t="s">
        <v>512</v>
      </c>
      <c r="N2" s="103" t="s">
        <v>537</v>
      </c>
    </row>
    <row r="3" spans="1:16">
      <c r="A3" t="s">
        <v>480</v>
      </c>
      <c r="B3" s="98">
        <v>600</v>
      </c>
      <c r="D3" s="98">
        <v>2000</v>
      </c>
      <c r="H3" t="s">
        <v>509</v>
      </c>
      <c r="I3" s="98">
        <v>0.46750000000000003</v>
      </c>
      <c r="J3" s="98">
        <f>I3*10</f>
        <v>4.6750000000000007</v>
      </c>
      <c r="K3" s="98">
        <f>I3*20</f>
        <v>9.3500000000000014</v>
      </c>
      <c r="L3" t="s">
        <v>8</v>
      </c>
    </row>
    <row r="4" spans="1:16">
      <c r="A4" t="s">
        <v>481</v>
      </c>
      <c r="B4" s="100" t="s">
        <v>477</v>
      </c>
      <c r="D4" s="98">
        <v>20</v>
      </c>
      <c r="H4" t="s">
        <v>9</v>
      </c>
      <c r="I4" s="98">
        <v>5.7499999999999999E-3</v>
      </c>
      <c r="J4" s="98">
        <f t="shared" ref="J4:J14" si="0">I4*10</f>
        <v>5.7499999999999996E-2</v>
      </c>
      <c r="K4" s="102">
        <f t="shared" ref="K4:K14" si="1">I4*20</f>
        <v>0.11499999999999999</v>
      </c>
      <c r="L4" t="s">
        <v>8</v>
      </c>
      <c r="M4" s="10">
        <f>J4/O4*100</f>
        <v>5.2272727272727266</v>
      </c>
      <c r="N4" s="10">
        <f>K4/O4*100</f>
        <v>10.454545454545453</v>
      </c>
      <c r="O4" s="98">
        <v>1.1000000000000001</v>
      </c>
      <c r="P4" s="98" t="s">
        <v>8</v>
      </c>
    </row>
    <row r="5" spans="1:16">
      <c r="A5" t="s">
        <v>482</v>
      </c>
      <c r="B5" s="98" t="s">
        <v>478</v>
      </c>
      <c r="D5" s="98">
        <v>100</v>
      </c>
      <c r="H5" t="s">
        <v>10</v>
      </c>
      <c r="I5" s="98">
        <v>1.4250000000000001E-2</v>
      </c>
      <c r="J5" s="98">
        <f t="shared" si="0"/>
        <v>0.14250000000000002</v>
      </c>
      <c r="K5" s="102">
        <f t="shared" si="1"/>
        <v>0.28500000000000003</v>
      </c>
      <c r="L5" t="s">
        <v>8</v>
      </c>
      <c r="M5" s="10">
        <f t="shared" ref="M5:M14" si="2">J5/O5*100</f>
        <v>10.178571428571431</v>
      </c>
      <c r="N5" s="10">
        <f t="shared" ref="N5:N14" si="3">K5/O5*100</f>
        <v>20.357142857142861</v>
      </c>
      <c r="O5" s="98">
        <v>1.4</v>
      </c>
      <c r="P5" s="98" t="s">
        <v>8</v>
      </c>
    </row>
    <row r="6" spans="1:16">
      <c r="B6" s="91" t="s">
        <v>531</v>
      </c>
      <c r="C6" s="101" t="s">
        <v>532</v>
      </c>
      <c r="D6" s="91" t="s">
        <v>531</v>
      </c>
      <c r="E6" s="102" t="s">
        <v>534</v>
      </c>
      <c r="H6" t="s">
        <v>510</v>
      </c>
      <c r="I6" s="98">
        <v>7.4999999999999997E-2</v>
      </c>
      <c r="J6" s="98">
        <f t="shared" si="0"/>
        <v>0.75</v>
      </c>
      <c r="K6" s="102">
        <f t="shared" si="1"/>
        <v>1.5</v>
      </c>
      <c r="L6" t="s">
        <v>8</v>
      </c>
      <c r="M6" s="10">
        <f t="shared" si="2"/>
        <v>4.6875</v>
      </c>
      <c r="N6" s="10">
        <f t="shared" si="3"/>
        <v>9.375</v>
      </c>
      <c r="O6" s="98">
        <v>16</v>
      </c>
      <c r="P6" s="98" t="s">
        <v>8</v>
      </c>
    </row>
    <row r="7" spans="1:16">
      <c r="A7" t="s">
        <v>483</v>
      </c>
      <c r="B7" s="98">
        <v>151.75</v>
      </c>
      <c r="C7" s="98">
        <f>B7*10</f>
        <v>1517.5</v>
      </c>
      <c r="D7" s="98">
        <v>151.75</v>
      </c>
      <c r="E7" s="101">
        <f>D7*20</f>
        <v>3035</v>
      </c>
      <c r="H7" t="s">
        <v>92</v>
      </c>
      <c r="I7" s="98">
        <v>3.5000000000000001E-3</v>
      </c>
      <c r="J7" s="98">
        <f t="shared" si="0"/>
        <v>3.5000000000000003E-2</v>
      </c>
      <c r="K7" s="102">
        <f t="shared" si="1"/>
        <v>7.0000000000000007E-2</v>
      </c>
      <c r="L7" t="s">
        <v>8</v>
      </c>
      <c r="M7" s="10">
        <f t="shared" si="2"/>
        <v>0.58333333333333337</v>
      </c>
      <c r="N7" s="10">
        <f t="shared" si="3"/>
        <v>1.1666666666666667</v>
      </c>
      <c r="O7" s="98">
        <v>6</v>
      </c>
      <c r="P7" s="98" t="s">
        <v>8</v>
      </c>
    </row>
    <row r="8" spans="1:16">
      <c r="A8" t="s">
        <v>484</v>
      </c>
      <c r="B8" s="98">
        <v>4.8925000000000001</v>
      </c>
      <c r="C8" s="98">
        <f t="shared" ref="C8:C29" si="4">B8*10</f>
        <v>48.924999999999997</v>
      </c>
      <c r="D8" s="98">
        <v>7.15</v>
      </c>
      <c r="E8" s="102">
        <f t="shared" ref="E8:E47" si="5">D8*20</f>
        <v>143</v>
      </c>
      <c r="H8" t="s">
        <v>11</v>
      </c>
      <c r="I8" s="98">
        <v>6.0000000000000001E-3</v>
      </c>
      <c r="J8" s="98">
        <f t="shared" si="0"/>
        <v>0.06</v>
      </c>
      <c r="K8" s="102">
        <f t="shared" si="1"/>
        <v>0.12</v>
      </c>
      <c r="L8" t="s">
        <v>8</v>
      </c>
      <c r="M8" s="10">
        <f t="shared" si="2"/>
        <v>4.2857142857142856</v>
      </c>
      <c r="N8" s="10">
        <f t="shared" si="3"/>
        <v>8.5714285714285712</v>
      </c>
      <c r="O8" s="98">
        <v>1.4</v>
      </c>
      <c r="P8" s="98" t="s">
        <v>8</v>
      </c>
    </row>
    <row r="9" spans="1:16">
      <c r="A9" t="s">
        <v>2</v>
      </c>
      <c r="B9" s="98">
        <v>0.72250000000000003</v>
      </c>
      <c r="C9" s="98">
        <f t="shared" si="4"/>
        <v>7.2250000000000005</v>
      </c>
      <c r="D9" s="98">
        <v>0.72250000000000003</v>
      </c>
      <c r="E9" s="102">
        <f t="shared" si="5"/>
        <v>14.450000000000001</v>
      </c>
      <c r="H9" t="s">
        <v>93</v>
      </c>
      <c r="I9" s="98">
        <v>0.48499999999999999</v>
      </c>
      <c r="J9" s="98">
        <f t="shared" si="0"/>
        <v>4.8499999999999996</v>
      </c>
      <c r="K9" s="102">
        <f t="shared" si="1"/>
        <v>9.6999999999999993</v>
      </c>
      <c r="L9" t="s">
        <v>14</v>
      </c>
      <c r="M9" s="10">
        <f t="shared" si="2"/>
        <v>9.6999999999999993</v>
      </c>
      <c r="N9" s="10">
        <f t="shared" si="3"/>
        <v>19.399999999999999</v>
      </c>
      <c r="O9" s="98">
        <v>50</v>
      </c>
      <c r="P9" s="98" t="s">
        <v>14</v>
      </c>
    </row>
    <row r="10" spans="1:16">
      <c r="A10" t="s">
        <v>0</v>
      </c>
      <c r="B10" s="98">
        <v>11.75</v>
      </c>
      <c r="C10" s="98">
        <f t="shared" si="4"/>
        <v>117.5</v>
      </c>
      <c r="D10" s="98">
        <v>11.75</v>
      </c>
      <c r="E10" s="102">
        <f t="shared" si="5"/>
        <v>235</v>
      </c>
      <c r="H10" t="s">
        <v>94</v>
      </c>
      <c r="I10" s="98">
        <v>6.8000000000000005E-2</v>
      </c>
      <c r="J10" s="98">
        <f t="shared" si="0"/>
        <v>0.68</v>
      </c>
      <c r="K10" s="102">
        <f t="shared" si="1"/>
        <v>1.36</v>
      </c>
      <c r="L10" t="s">
        <v>14</v>
      </c>
      <c r="M10" s="10">
        <f t="shared" si="2"/>
        <v>0.34</v>
      </c>
      <c r="N10" s="10">
        <f t="shared" si="3"/>
        <v>0.68</v>
      </c>
      <c r="O10" s="98">
        <v>200</v>
      </c>
      <c r="P10" s="98" t="s">
        <v>14</v>
      </c>
    </row>
    <row r="11" spans="1:16">
      <c r="A11" t="s">
        <v>485</v>
      </c>
      <c r="B11" s="98">
        <v>3.5</v>
      </c>
      <c r="C11" s="98">
        <f t="shared" si="4"/>
        <v>35</v>
      </c>
      <c r="D11" s="98">
        <v>3.5</v>
      </c>
      <c r="E11" s="102">
        <f t="shared" si="5"/>
        <v>70</v>
      </c>
      <c r="H11" s="64" t="s">
        <v>12</v>
      </c>
      <c r="I11" s="99">
        <v>2.5000000000000001E-4</v>
      </c>
      <c r="J11" s="98">
        <f t="shared" si="0"/>
        <v>2.5000000000000001E-3</v>
      </c>
      <c r="K11" s="102">
        <f t="shared" si="1"/>
        <v>5.0000000000000001E-3</v>
      </c>
      <c r="L11" s="64" t="s">
        <v>14</v>
      </c>
      <c r="M11" s="10">
        <f t="shared" si="2"/>
        <v>0.1</v>
      </c>
      <c r="N11" s="10">
        <f t="shared" si="3"/>
        <v>0.2</v>
      </c>
      <c r="O11" s="98">
        <v>2.5</v>
      </c>
      <c r="P11" s="98" t="s">
        <v>14</v>
      </c>
    </row>
    <row r="12" spans="1:16">
      <c r="A12" t="s">
        <v>486</v>
      </c>
      <c r="B12" s="98">
        <v>2.75</v>
      </c>
      <c r="C12" s="98">
        <f t="shared" si="4"/>
        <v>27.5</v>
      </c>
      <c r="D12" s="98">
        <v>2.75</v>
      </c>
      <c r="E12" s="102">
        <f t="shared" si="5"/>
        <v>55</v>
      </c>
      <c r="H12" t="s">
        <v>13</v>
      </c>
      <c r="I12" s="98">
        <v>5.7500000000000002E-2</v>
      </c>
      <c r="J12" s="98">
        <f t="shared" si="0"/>
        <v>0.57500000000000007</v>
      </c>
      <c r="K12" s="102">
        <f t="shared" si="1"/>
        <v>1.1500000000000001</v>
      </c>
      <c r="L12" t="s">
        <v>8</v>
      </c>
      <c r="M12" s="10">
        <f t="shared" si="2"/>
        <v>0.71875000000000011</v>
      </c>
      <c r="N12" s="10">
        <f t="shared" si="3"/>
        <v>1.4375000000000002</v>
      </c>
      <c r="O12" s="98">
        <v>80</v>
      </c>
      <c r="P12" s="98" t="s">
        <v>8</v>
      </c>
    </row>
    <row r="13" spans="1:16">
      <c r="A13" t="s">
        <v>487</v>
      </c>
      <c r="B13" s="98">
        <v>5.5</v>
      </c>
      <c r="C13" s="98">
        <f t="shared" si="4"/>
        <v>55</v>
      </c>
      <c r="D13" s="98">
        <v>5.5</v>
      </c>
      <c r="E13" s="102">
        <f t="shared" si="5"/>
        <v>110</v>
      </c>
      <c r="H13" t="s">
        <v>511</v>
      </c>
      <c r="I13" s="98">
        <v>2.5000000000000001E-2</v>
      </c>
      <c r="J13" s="98">
        <f t="shared" si="0"/>
        <v>0.25</v>
      </c>
      <c r="K13" s="102">
        <f t="shared" si="1"/>
        <v>0.5</v>
      </c>
      <c r="L13" t="s">
        <v>8</v>
      </c>
      <c r="M13" s="10">
        <f t="shared" si="2"/>
        <v>2.083333333333333</v>
      </c>
      <c r="N13" s="10">
        <f t="shared" si="3"/>
        <v>4.1666666666666661</v>
      </c>
      <c r="O13" s="98">
        <v>12</v>
      </c>
      <c r="P13" s="98" t="s">
        <v>8</v>
      </c>
    </row>
    <row r="14" spans="1:16">
      <c r="A14" t="s">
        <v>488</v>
      </c>
      <c r="B14" s="98">
        <v>32.5</v>
      </c>
      <c r="C14" s="98">
        <f t="shared" si="4"/>
        <v>325</v>
      </c>
      <c r="D14" s="98">
        <v>32.5</v>
      </c>
      <c r="E14" s="102">
        <f t="shared" si="5"/>
        <v>650</v>
      </c>
      <c r="H14" t="s">
        <v>99</v>
      </c>
      <c r="I14" s="98">
        <v>0.75</v>
      </c>
      <c r="J14" s="98">
        <f t="shared" si="0"/>
        <v>7.5</v>
      </c>
      <c r="K14" s="102">
        <f t="shared" si="1"/>
        <v>15</v>
      </c>
      <c r="L14" t="s">
        <v>14</v>
      </c>
      <c r="M14" s="10">
        <f t="shared" si="2"/>
        <v>10</v>
      </c>
      <c r="N14" s="10">
        <f t="shared" si="3"/>
        <v>20</v>
      </c>
      <c r="O14" s="98">
        <v>75</v>
      </c>
      <c r="P14" s="98" t="s">
        <v>14</v>
      </c>
    </row>
    <row r="15" spans="1:16">
      <c r="A15" t="s">
        <v>4</v>
      </c>
      <c r="B15" s="98">
        <v>3</v>
      </c>
      <c r="C15" s="98">
        <f t="shared" si="4"/>
        <v>30</v>
      </c>
      <c r="D15" s="98">
        <v>3</v>
      </c>
      <c r="E15" s="102">
        <f t="shared" si="5"/>
        <v>60</v>
      </c>
    </row>
    <row r="16" spans="1:16">
      <c r="A16" t="s">
        <v>489</v>
      </c>
      <c r="B16" s="98">
        <v>4.1500000000000002E-2</v>
      </c>
      <c r="C16" s="98">
        <f t="shared" si="4"/>
        <v>0.41500000000000004</v>
      </c>
      <c r="D16" s="98">
        <v>4.1500000000000002E-2</v>
      </c>
      <c r="E16" s="102">
        <f t="shared" si="5"/>
        <v>0.83000000000000007</v>
      </c>
    </row>
    <row r="17" spans="1:5">
      <c r="A17" t="s">
        <v>490</v>
      </c>
      <c r="B17" s="98">
        <v>0.65</v>
      </c>
      <c r="C17" s="98">
        <f t="shared" si="4"/>
        <v>6.5</v>
      </c>
      <c r="D17" s="98">
        <v>0.65</v>
      </c>
      <c r="E17" s="102">
        <f t="shared" si="5"/>
        <v>13</v>
      </c>
    </row>
    <row r="18" spans="1:5">
      <c r="A18" t="s">
        <v>25</v>
      </c>
      <c r="B18" s="98">
        <v>1.2500000000000001E-2</v>
      </c>
      <c r="C18" s="98">
        <f t="shared" si="4"/>
        <v>0.125</v>
      </c>
      <c r="D18" s="98">
        <v>1.2500000000000001E-2</v>
      </c>
      <c r="E18" s="102">
        <f t="shared" si="5"/>
        <v>0.25</v>
      </c>
    </row>
    <row r="19" spans="1:5">
      <c r="A19" t="s">
        <v>6</v>
      </c>
      <c r="B19" s="98">
        <v>3.7999999999999999E-2</v>
      </c>
      <c r="C19" s="98">
        <f t="shared" si="4"/>
        <v>0.38</v>
      </c>
      <c r="D19" s="98">
        <v>3.7999999999999999E-2</v>
      </c>
      <c r="E19" s="102">
        <f t="shared" si="5"/>
        <v>0.76</v>
      </c>
    </row>
    <row r="20" spans="1:5">
      <c r="A20" t="s">
        <v>22</v>
      </c>
      <c r="B20" s="98">
        <v>2.65</v>
      </c>
      <c r="C20" s="98">
        <f t="shared" si="4"/>
        <v>26.5</v>
      </c>
      <c r="D20" s="98">
        <v>2.65</v>
      </c>
      <c r="E20" s="102">
        <f t="shared" si="5"/>
        <v>53</v>
      </c>
    </row>
    <row r="21" spans="1:5">
      <c r="A21" t="s">
        <v>7</v>
      </c>
      <c r="B21" s="98">
        <v>7.7499999999999999E-3</v>
      </c>
      <c r="C21" s="98">
        <f t="shared" si="4"/>
        <v>7.7499999999999999E-2</v>
      </c>
      <c r="D21" s="98">
        <v>7.7499999999999999E-3</v>
      </c>
      <c r="E21" s="102">
        <f t="shared" si="5"/>
        <v>0.155</v>
      </c>
    </row>
    <row r="22" spans="1:5">
      <c r="A22" t="s">
        <v>16</v>
      </c>
      <c r="B22" s="98">
        <v>2.41</v>
      </c>
      <c r="C22" s="98">
        <f t="shared" si="4"/>
        <v>24.1</v>
      </c>
      <c r="D22" s="98">
        <v>2.41</v>
      </c>
      <c r="E22" s="102">
        <f t="shared" si="5"/>
        <v>48.2</v>
      </c>
    </row>
    <row r="23" spans="1:5">
      <c r="A23" t="s">
        <v>5</v>
      </c>
      <c r="B23" s="98">
        <v>0.375</v>
      </c>
      <c r="C23" s="98">
        <f t="shared" si="4"/>
        <v>3.75</v>
      </c>
      <c r="D23" s="98">
        <v>0.375</v>
      </c>
      <c r="E23" s="102">
        <f t="shared" si="5"/>
        <v>7.5</v>
      </c>
    </row>
    <row r="24" spans="1:5">
      <c r="A24" t="s">
        <v>491</v>
      </c>
      <c r="B24" s="98">
        <v>5.0000000000000001E-4</v>
      </c>
      <c r="C24" s="98">
        <f t="shared" si="4"/>
        <v>5.0000000000000001E-3</v>
      </c>
      <c r="D24" s="98">
        <v>5.0000000000000001E-4</v>
      </c>
      <c r="E24" s="102">
        <f t="shared" si="5"/>
        <v>0.01</v>
      </c>
    </row>
    <row r="25" spans="1:5">
      <c r="A25" t="s">
        <v>492</v>
      </c>
      <c r="B25" s="98">
        <v>0.25</v>
      </c>
      <c r="C25" s="98">
        <f t="shared" si="4"/>
        <v>2.5</v>
      </c>
      <c r="D25" s="98">
        <v>0.25</v>
      </c>
      <c r="E25" s="102">
        <f t="shared" si="5"/>
        <v>5</v>
      </c>
    </row>
    <row r="26" spans="1:5">
      <c r="A26" t="s">
        <v>493</v>
      </c>
      <c r="B26" s="98">
        <v>2.5000000000000001E-4</v>
      </c>
      <c r="C26" s="98">
        <f t="shared" si="4"/>
        <v>2.5000000000000001E-3</v>
      </c>
      <c r="D26" s="98">
        <v>2.5000000000000001E-4</v>
      </c>
      <c r="E26" s="102">
        <f t="shared" si="5"/>
        <v>5.0000000000000001E-3</v>
      </c>
    </row>
    <row r="27" spans="1:5">
      <c r="A27" t="s">
        <v>494</v>
      </c>
      <c r="B27" s="98">
        <v>7.4999999999999997E-3</v>
      </c>
      <c r="C27" s="98">
        <f t="shared" si="4"/>
        <v>7.4999999999999997E-2</v>
      </c>
      <c r="D27" s="98">
        <v>7.4999999999999997E-3</v>
      </c>
      <c r="E27" s="102">
        <f t="shared" si="5"/>
        <v>0.15</v>
      </c>
    </row>
    <row r="28" spans="1:5">
      <c r="A28" t="s">
        <v>495</v>
      </c>
      <c r="B28" s="98">
        <v>7.4999999999999997E-2</v>
      </c>
      <c r="C28" s="98">
        <f t="shared" si="4"/>
        <v>0.75</v>
      </c>
      <c r="D28" s="98">
        <v>7.4999999999999997E-2</v>
      </c>
      <c r="E28" s="102">
        <f t="shared" si="5"/>
        <v>1.5</v>
      </c>
    </row>
    <row r="29" spans="1:5">
      <c r="A29" t="s">
        <v>496</v>
      </c>
      <c r="B29" s="98">
        <v>3.0000000000000001E-3</v>
      </c>
      <c r="C29" s="98">
        <f t="shared" si="4"/>
        <v>0.03</v>
      </c>
      <c r="D29" s="98">
        <v>3.0000000000000001E-3</v>
      </c>
      <c r="E29" s="102">
        <f t="shared" si="5"/>
        <v>0.06</v>
      </c>
    </row>
    <row r="30" spans="1:5">
      <c r="A30" t="s">
        <v>100</v>
      </c>
      <c r="B30" s="98">
        <v>9.75</v>
      </c>
      <c r="C30" s="98">
        <f t="shared" ref="C30:C47" si="6">B30*10</f>
        <v>97.5</v>
      </c>
      <c r="D30" s="98">
        <v>9.75</v>
      </c>
      <c r="E30" s="102">
        <f t="shared" si="5"/>
        <v>195</v>
      </c>
    </row>
    <row r="31" spans="1:5">
      <c r="A31" t="s">
        <v>497</v>
      </c>
      <c r="B31" s="98">
        <v>2.7250000000000001</v>
      </c>
      <c r="C31" s="98">
        <f t="shared" si="6"/>
        <v>27.25</v>
      </c>
      <c r="D31" s="98">
        <v>2.7250000000000001</v>
      </c>
      <c r="E31" s="102">
        <f t="shared" si="5"/>
        <v>54.5</v>
      </c>
    </row>
    <row r="32" spans="1:5">
      <c r="A32" t="s">
        <v>28</v>
      </c>
      <c r="B32" s="98">
        <v>10.6</v>
      </c>
      <c r="C32" s="98">
        <f t="shared" si="6"/>
        <v>106</v>
      </c>
      <c r="D32" s="98">
        <v>10.6</v>
      </c>
      <c r="E32" s="102">
        <f t="shared" si="5"/>
        <v>212</v>
      </c>
    </row>
    <row r="33" spans="1:5">
      <c r="A33" t="s">
        <v>498</v>
      </c>
      <c r="B33" s="98">
        <v>14.375</v>
      </c>
      <c r="C33" s="98">
        <f t="shared" si="6"/>
        <v>143.75</v>
      </c>
      <c r="D33" s="98">
        <v>14.375</v>
      </c>
      <c r="E33" s="102">
        <f t="shared" si="5"/>
        <v>287.5</v>
      </c>
    </row>
    <row r="34" spans="1:5">
      <c r="A34" t="s">
        <v>499</v>
      </c>
      <c r="B34" s="98">
        <v>7.15</v>
      </c>
      <c r="C34" s="98">
        <f t="shared" si="6"/>
        <v>71.5</v>
      </c>
      <c r="D34" s="98">
        <v>7.15</v>
      </c>
      <c r="E34" s="102">
        <f t="shared" si="5"/>
        <v>143</v>
      </c>
    </row>
    <row r="35" spans="1:5">
      <c r="A35" t="s">
        <v>500</v>
      </c>
      <c r="B35" s="98">
        <v>6.05</v>
      </c>
      <c r="C35" s="98">
        <f t="shared" si="6"/>
        <v>60.5</v>
      </c>
      <c r="D35" s="98">
        <v>6.05</v>
      </c>
      <c r="E35" s="102">
        <f t="shared" si="5"/>
        <v>121</v>
      </c>
    </row>
    <row r="36" spans="1:5">
      <c r="A36" t="s">
        <v>301</v>
      </c>
      <c r="B36" s="98">
        <v>16.625</v>
      </c>
      <c r="C36" s="98">
        <f t="shared" si="6"/>
        <v>166.25</v>
      </c>
      <c r="D36" s="98">
        <v>16.625</v>
      </c>
      <c r="E36" s="102">
        <f t="shared" si="5"/>
        <v>332.5</v>
      </c>
    </row>
    <row r="37" spans="1:5">
      <c r="A37" t="s">
        <v>501</v>
      </c>
      <c r="B37" s="98">
        <v>8.875</v>
      </c>
      <c r="C37" s="98">
        <f t="shared" si="6"/>
        <v>88.75</v>
      </c>
      <c r="D37" s="98">
        <v>8.875</v>
      </c>
      <c r="E37" s="102">
        <f t="shared" si="5"/>
        <v>177.5</v>
      </c>
    </row>
    <row r="38" spans="1:5">
      <c r="A38" t="s">
        <v>302</v>
      </c>
      <c r="B38" s="98">
        <v>8.375</v>
      </c>
      <c r="C38" s="98">
        <f t="shared" si="6"/>
        <v>83.75</v>
      </c>
      <c r="D38" s="98">
        <v>8.375</v>
      </c>
      <c r="E38" s="102">
        <f t="shared" si="5"/>
        <v>167.5</v>
      </c>
    </row>
    <row r="39" spans="1:5">
      <c r="A39" t="s">
        <v>502</v>
      </c>
      <c r="B39" s="98">
        <v>12.025</v>
      </c>
      <c r="C39" s="98">
        <f t="shared" si="6"/>
        <v>120.25</v>
      </c>
      <c r="D39" s="98">
        <v>12.025</v>
      </c>
      <c r="E39" s="102">
        <f t="shared" si="5"/>
        <v>240.5</v>
      </c>
    </row>
    <row r="40" spans="1:5">
      <c r="A40" t="s">
        <v>503</v>
      </c>
      <c r="B40" s="98">
        <v>1.25</v>
      </c>
      <c r="C40" s="98">
        <f t="shared" si="6"/>
        <v>12.5</v>
      </c>
      <c r="D40" s="98">
        <v>1.25</v>
      </c>
      <c r="E40" s="102">
        <f t="shared" si="5"/>
        <v>25</v>
      </c>
    </row>
    <row r="41" spans="1:5">
      <c r="A41" t="s">
        <v>504</v>
      </c>
      <c r="B41" s="98">
        <v>9.375</v>
      </c>
      <c r="C41" s="98">
        <f t="shared" si="6"/>
        <v>93.75</v>
      </c>
      <c r="D41" s="98">
        <v>9.375</v>
      </c>
      <c r="E41" s="102">
        <f t="shared" si="5"/>
        <v>187.5</v>
      </c>
    </row>
    <row r="42" spans="1:5">
      <c r="A42" t="s">
        <v>355</v>
      </c>
      <c r="B42" s="98">
        <v>2.25</v>
      </c>
      <c r="C42" s="98">
        <f t="shared" si="6"/>
        <v>22.5</v>
      </c>
      <c r="D42" s="98">
        <v>2.25</v>
      </c>
      <c r="E42" s="102">
        <f t="shared" si="5"/>
        <v>45</v>
      </c>
    </row>
    <row r="43" spans="1:5">
      <c r="A43" t="s">
        <v>505</v>
      </c>
      <c r="B43" s="98">
        <v>8.625</v>
      </c>
      <c r="C43" s="98">
        <f t="shared" si="6"/>
        <v>86.25</v>
      </c>
      <c r="D43" s="98">
        <v>8.625</v>
      </c>
      <c r="E43" s="102">
        <f t="shared" si="5"/>
        <v>172.5</v>
      </c>
    </row>
    <row r="44" spans="1:5">
      <c r="A44" t="s">
        <v>506</v>
      </c>
      <c r="B44" s="98">
        <v>14.75</v>
      </c>
      <c r="C44" s="98">
        <f t="shared" si="6"/>
        <v>147.5</v>
      </c>
      <c r="D44" s="98">
        <v>14.75</v>
      </c>
      <c r="E44" s="102">
        <f t="shared" si="5"/>
        <v>295</v>
      </c>
    </row>
    <row r="45" spans="1:5">
      <c r="A45" t="s">
        <v>507</v>
      </c>
      <c r="B45" s="98">
        <v>6</v>
      </c>
      <c r="C45" s="98">
        <f t="shared" si="6"/>
        <v>60</v>
      </c>
      <c r="D45" s="98">
        <v>6</v>
      </c>
      <c r="E45" s="102">
        <f t="shared" si="5"/>
        <v>120</v>
      </c>
    </row>
    <row r="46" spans="1:5">
      <c r="A46" t="s">
        <v>508</v>
      </c>
      <c r="B46" s="98">
        <v>10.55</v>
      </c>
      <c r="C46" s="98">
        <f t="shared" si="6"/>
        <v>105.5</v>
      </c>
      <c r="D46" s="98">
        <v>10.55</v>
      </c>
      <c r="E46" s="102">
        <f t="shared" si="5"/>
        <v>211</v>
      </c>
    </row>
    <row r="47" spans="1:5">
      <c r="A47" t="s">
        <v>356</v>
      </c>
      <c r="B47" s="98">
        <v>2.35</v>
      </c>
      <c r="C47" s="98">
        <f t="shared" si="6"/>
        <v>23.5</v>
      </c>
      <c r="D47" s="98">
        <v>2.35</v>
      </c>
      <c r="E47" s="102">
        <f t="shared" si="5"/>
        <v>47</v>
      </c>
    </row>
    <row r="48" spans="1:5">
      <c r="B48" s="98">
        <f>SUM(B16:B47)</f>
        <v>158.221</v>
      </c>
    </row>
  </sheetData>
  <mergeCells count="1">
    <mergeCell ref="A1:P1"/>
  </mergeCells>
  <pageMargins left="0.7" right="0.7" top="0.78740157499999996" bottom="0.78740157499999996" header="0.3" footer="0.3"/>
  <pageSetup paperSize="9" orientation="portrait" horizontalDpi="4294967293" verticalDpi="0" r:id="rId1"/>
</worksheet>
</file>

<file path=xl/worksheets/sheet13.xml><?xml version="1.0" encoding="utf-8"?>
<worksheet xmlns="http://schemas.openxmlformats.org/spreadsheetml/2006/main" xmlns:r="http://schemas.openxmlformats.org/officeDocument/2006/relationships">
  <dimension ref="A1:AP35"/>
  <sheetViews>
    <sheetView workbookViewId="0">
      <selection activeCell="K17" sqref="K17"/>
    </sheetView>
  </sheetViews>
  <sheetFormatPr baseColWidth="10" defaultRowHeight="14.3"/>
  <cols>
    <col min="2" max="2" width="7.7109375" bestFit="1" customWidth="1"/>
    <col min="3" max="3" width="8.5703125" bestFit="1" customWidth="1"/>
    <col min="4" max="4" width="8.85546875" bestFit="1" customWidth="1"/>
    <col min="5" max="5" width="8.5703125" bestFit="1" customWidth="1"/>
    <col min="6" max="6" width="11.85546875" bestFit="1" customWidth="1"/>
    <col min="7" max="7" width="8.7109375" bestFit="1" customWidth="1"/>
    <col min="8" max="8" width="9" bestFit="1" customWidth="1"/>
    <col min="9" max="9" width="8.28515625" bestFit="1" customWidth="1"/>
    <col min="10" max="10" width="7.140625" bestFit="1" customWidth="1"/>
    <col min="11" max="12" width="3.7109375" bestFit="1" customWidth="1"/>
    <col min="13" max="13" width="9.42578125" bestFit="1" customWidth="1"/>
    <col min="14" max="14" width="9.140625" bestFit="1" customWidth="1"/>
    <col min="15" max="15" width="7.42578125" bestFit="1" customWidth="1"/>
    <col min="16" max="16" width="5.7109375" bestFit="1" customWidth="1"/>
    <col min="17" max="17" width="4.7109375" bestFit="1" customWidth="1"/>
    <col min="18" max="18" width="3.28515625" bestFit="1" customWidth="1"/>
    <col min="19" max="19" width="8" bestFit="1" customWidth="1"/>
    <col min="20" max="20" width="7.28515625" bestFit="1" customWidth="1"/>
    <col min="21" max="21" width="5.5703125" bestFit="1" customWidth="1"/>
    <col min="22" max="22" width="5" bestFit="1" customWidth="1"/>
    <col min="23" max="24" width="3.140625" bestFit="1" customWidth="1"/>
    <col min="25" max="25" width="4.5703125" bestFit="1" customWidth="1"/>
    <col min="26" max="26" width="4" bestFit="1" customWidth="1"/>
    <col min="27" max="29" width="3.140625" bestFit="1" customWidth="1"/>
    <col min="30" max="30" width="4.140625" bestFit="1" customWidth="1"/>
    <col min="31" max="31" width="5" bestFit="1" customWidth="1"/>
    <col min="32" max="32" width="3.5703125" bestFit="1" customWidth="1"/>
    <col min="33" max="33" width="9" bestFit="1" customWidth="1"/>
    <col min="34" max="34" width="3.140625" bestFit="1" customWidth="1"/>
    <col min="35" max="35" width="5.42578125" bestFit="1" customWidth="1"/>
    <col min="36" max="36" width="7.42578125" bestFit="1" customWidth="1"/>
    <col min="37" max="37" width="7.5703125" bestFit="1" customWidth="1"/>
    <col min="38" max="38" width="9.140625" bestFit="1" customWidth="1"/>
    <col min="39" max="39" width="6.42578125" bestFit="1" customWidth="1"/>
    <col min="40" max="40" width="10.28515625" bestFit="1" customWidth="1"/>
    <col min="42" max="42" width="5.85546875" bestFit="1" customWidth="1"/>
  </cols>
  <sheetData>
    <row r="1" spans="1:42">
      <c r="B1" s="16" t="s">
        <v>2</v>
      </c>
      <c r="C1" s="10" t="s">
        <v>3</v>
      </c>
      <c r="D1" s="10" t="s">
        <v>3</v>
      </c>
      <c r="E1" s="13" t="s">
        <v>3</v>
      </c>
      <c r="F1" s="13" t="s">
        <v>3</v>
      </c>
      <c r="G1" s="13" t="s">
        <v>3</v>
      </c>
      <c r="H1" s="13" t="s">
        <v>3</v>
      </c>
      <c r="I1" s="16" t="s">
        <v>8</v>
      </c>
      <c r="J1" s="16" t="s">
        <v>8</v>
      </c>
      <c r="K1" s="16" t="s">
        <v>8</v>
      </c>
      <c r="L1" s="16" t="s">
        <v>8</v>
      </c>
      <c r="M1" s="16" t="s">
        <v>8</v>
      </c>
      <c r="N1" s="16" t="s">
        <v>8</v>
      </c>
      <c r="O1" s="16" t="s">
        <v>8</v>
      </c>
      <c r="P1" s="10" t="s">
        <v>8</v>
      </c>
      <c r="Q1" s="10" t="s">
        <v>8</v>
      </c>
      <c r="R1" s="17" t="s">
        <v>14</v>
      </c>
      <c r="S1" s="17" t="s">
        <v>14</v>
      </c>
      <c r="T1" s="17" t="s">
        <v>14</v>
      </c>
      <c r="U1" s="17" t="s">
        <v>14</v>
      </c>
      <c r="V1" s="17" t="s">
        <v>14</v>
      </c>
      <c r="W1" s="17" t="s">
        <v>14</v>
      </c>
      <c r="X1" s="17" t="s">
        <v>14</v>
      </c>
      <c r="Y1" s="17" t="s">
        <v>14</v>
      </c>
      <c r="Z1" s="17" t="s">
        <v>14</v>
      </c>
      <c r="AA1" s="17" t="s">
        <v>14</v>
      </c>
      <c r="AB1" s="17" t="s">
        <v>14</v>
      </c>
      <c r="AC1" s="17" t="s">
        <v>14</v>
      </c>
      <c r="AD1" s="21" t="s">
        <v>14</v>
      </c>
      <c r="AE1" s="17" t="s">
        <v>14</v>
      </c>
      <c r="AF1" s="21" t="s">
        <v>14</v>
      </c>
      <c r="AG1" s="17" t="s">
        <v>14</v>
      </c>
      <c r="AH1" s="17" t="s">
        <v>14</v>
      </c>
      <c r="AI1" s="16" t="s">
        <v>8</v>
      </c>
      <c r="AJ1" s="16" t="s">
        <v>8</v>
      </c>
      <c r="AK1" s="16" t="s">
        <v>8</v>
      </c>
      <c r="AL1" s="16" t="s">
        <v>8</v>
      </c>
      <c r="AM1" s="16" t="s">
        <v>8</v>
      </c>
      <c r="AN1" s="16" t="s">
        <v>8</v>
      </c>
      <c r="AO1" s="16" t="s">
        <v>8</v>
      </c>
      <c r="AP1" s="13"/>
    </row>
    <row r="2" spans="1:42">
      <c r="B2" s="30" t="s">
        <v>1</v>
      </c>
      <c r="C2" s="31" t="s">
        <v>105</v>
      </c>
      <c r="D2" s="31" t="s">
        <v>106</v>
      </c>
      <c r="E2" s="29" t="s">
        <v>105</v>
      </c>
      <c r="F2" s="29" t="s">
        <v>109</v>
      </c>
      <c r="G2" s="29" t="s">
        <v>97</v>
      </c>
      <c r="H2" s="29" t="s">
        <v>102</v>
      </c>
      <c r="I2" s="30" t="s">
        <v>5</v>
      </c>
      <c r="J2" s="30" t="s">
        <v>16</v>
      </c>
      <c r="K2" s="30" t="s">
        <v>149</v>
      </c>
      <c r="L2" s="30" t="s">
        <v>148</v>
      </c>
      <c r="M2" s="16" t="s">
        <v>22</v>
      </c>
      <c r="N2" s="16" t="s">
        <v>23</v>
      </c>
      <c r="O2" s="16" t="s">
        <v>24</v>
      </c>
      <c r="P2" s="31" t="s">
        <v>6</v>
      </c>
      <c r="Q2" s="31" t="s">
        <v>7</v>
      </c>
      <c r="R2" s="30" t="s">
        <v>95</v>
      </c>
      <c r="S2" s="30" t="s">
        <v>25</v>
      </c>
      <c r="T2" s="30" t="s">
        <v>96</v>
      </c>
      <c r="U2" s="30" t="s">
        <v>26</v>
      </c>
      <c r="V2" s="30" t="s">
        <v>124</v>
      </c>
      <c r="W2" s="30" t="s">
        <v>9</v>
      </c>
      <c r="X2" s="30" t="s">
        <v>10</v>
      </c>
      <c r="Y2" s="30" t="s">
        <v>125</v>
      </c>
      <c r="Z2" s="30" t="s">
        <v>92</v>
      </c>
      <c r="AA2" s="30" t="s">
        <v>11</v>
      </c>
      <c r="AB2" s="30" t="s">
        <v>93</v>
      </c>
      <c r="AC2" s="30" t="s">
        <v>94</v>
      </c>
      <c r="AD2" s="29" t="s">
        <v>12</v>
      </c>
      <c r="AE2" s="30" t="s">
        <v>13</v>
      </c>
      <c r="AF2" s="29" t="s">
        <v>98</v>
      </c>
      <c r="AG2" s="30" t="s">
        <v>123</v>
      </c>
      <c r="AH2" s="30" t="s">
        <v>99</v>
      </c>
      <c r="AI2" s="30" t="s">
        <v>100</v>
      </c>
      <c r="AJ2" s="30" t="s">
        <v>28</v>
      </c>
      <c r="AK2" t="s">
        <v>303</v>
      </c>
      <c r="AL2" t="s">
        <v>301</v>
      </c>
      <c r="AM2" t="s">
        <v>302</v>
      </c>
      <c r="AN2" t="s">
        <v>355</v>
      </c>
      <c r="AO2" t="s">
        <v>356</v>
      </c>
      <c r="AP2" s="29" t="s">
        <v>146</v>
      </c>
    </row>
    <row r="3" spans="1:42">
      <c r="A3" s="9" t="s">
        <v>540</v>
      </c>
      <c r="B3" s="18">
        <v>68</v>
      </c>
      <c r="C3" s="11">
        <v>0.3</v>
      </c>
      <c r="D3" s="11">
        <v>0.5</v>
      </c>
      <c r="E3" s="22">
        <f t="shared" ref="E3:E4" si="0">C3+D3</f>
        <v>0.8</v>
      </c>
      <c r="F3" s="22">
        <v>6.5</v>
      </c>
      <c r="G3" s="22">
        <v>5.5</v>
      </c>
      <c r="H3" s="22">
        <v>6.5</v>
      </c>
      <c r="I3" s="16">
        <v>79</v>
      </c>
      <c r="J3" s="16">
        <v>99</v>
      </c>
      <c r="K3" s="16">
        <v>8</v>
      </c>
      <c r="L3" s="16">
        <v>15</v>
      </c>
      <c r="M3" s="16">
        <v>48</v>
      </c>
      <c r="N3" s="16">
        <v>17</v>
      </c>
      <c r="O3" s="16">
        <v>123</v>
      </c>
      <c r="P3" s="10">
        <v>0.60199999999999998</v>
      </c>
      <c r="Q3" s="10">
        <v>0.51600000000000001</v>
      </c>
      <c r="R3" s="16">
        <v>83</v>
      </c>
      <c r="S3" s="16">
        <v>165</v>
      </c>
      <c r="T3" s="16">
        <v>9</v>
      </c>
      <c r="U3" s="16">
        <v>3</v>
      </c>
      <c r="V3" s="16">
        <v>11</v>
      </c>
      <c r="W3" s="16">
        <v>31</v>
      </c>
      <c r="X3" s="16">
        <v>22</v>
      </c>
      <c r="Y3" s="16">
        <v>815</v>
      </c>
      <c r="Z3" s="16">
        <v>88</v>
      </c>
      <c r="AA3" s="16">
        <v>6</v>
      </c>
      <c r="AB3" s="16">
        <v>1</v>
      </c>
      <c r="AC3" s="16">
        <v>13</v>
      </c>
      <c r="AD3" s="13">
        <v>0</v>
      </c>
      <c r="AE3" s="16">
        <v>45</v>
      </c>
      <c r="AF3" s="13">
        <v>0</v>
      </c>
      <c r="AG3" s="16">
        <v>158</v>
      </c>
      <c r="AH3" s="16">
        <v>11</v>
      </c>
      <c r="AI3" s="25">
        <v>196</v>
      </c>
      <c r="AJ3" s="25">
        <v>277</v>
      </c>
      <c r="AK3" s="16">
        <v>34</v>
      </c>
      <c r="AL3" s="16">
        <v>461</v>
      </c>
      <c r="AM3" s="16">
        <v>115</v>
      </c>
      <c r="AN3" s="16">
        <v>29</v>
      </c>
      <c r="AO3" s="16">
        <v>26</v>
      </c>
      <c r="AP3" s="13">
        <v>0.4</v>
      </c>
    </row>
    <row r="4" spans="1:42">
      <c r="A4" s="9" t="s">
        <v>541</v>
      </c>
      <c r="B4" s="18">
        <v>26</v>
      </c>
      <c r="C4" s="11">
        <v>0.2</v>
      </c>
      <c r="D4" s="11">
        <v>0.3</v>
      </c>
      <c r="E4" s="22">
        <f t="shared" si="0"/>
        <v>0.5</v>
      </c>
      <c r="F4" s="22">
        <v>3.6</v>
      </c>
      <c r="G4" s="22">
        <v>0.5</v>
      </c>
      <c r="H4" s="13">
        <v>0</v>
      </c>
      <c r="I4" s="16">
        <v>253</v>
      </c>
      <c r="J4" s="16">
        <v>164</v>
      </c>
      <c r="K4" s="16">
        <v>41</v>
      </c>
      <c r="L4" s="16">
        <v>16</v>
      </c>
      <c r="M4" s="16">
        <v>31</v>
      </c>
      <c r="N4" s="16">
        <v>8</v>
      </c>
      <c r="O4" s="16">
        <v>505</v>
      </c>
      <c r="P4" s="10">
        <v>1.4730000000000001</v>
      </c>
      <c r="Q4" s="10">
        <v>0.54500000000000004</v>
      </c>
      <c r="R4" s="16">
        <v>63</v>
      </c>
      <c r="S4" s="16">
        <v>177</v>
      </c>
      <c r="T4" s="16">
        <v>28</v>
      </c>
      <c r="U4" s="16">
        <v>14</v>
      </c>
      <c r="V4" s="16">
        <v>7367</v>
      </c>
      <c r="W4" s="16">
        <v>23</v>
      </c>
      <c r="X4" s="16">
        <v>28</v>
      </c>
      <c r="Y4" s="16">
        <v>715</v>
      </c>
      <c r="Z4" s="16">
        <v>136</v>
      </c>
      <c r="AA4" s="16">
        <v>31</v>
      </c>
      <c r="AB4" s="16">
        <v>2</v>
      </c>
      <c r="AC4" s="16">
        <v>2</v>
      </c>
      <c r="AD4" s="13">
        <v>0</v>
      </c>
      <c r="AE4" s="16">
        <v>1799</v>
      </c>
      <c r="AF4" s="13">
        <v>0</v>
      </c>
      <c r="AG4" s="16">
        <v>931</v>
      </c>
      <c r="AH4" s="16">
        <v>48</v>
      </c>
      <c r="AI4" s="16">
        <v>37</v>
      </c>
      <c r="AJ4" s="16">
        <v>37</v>
      </c>
      <c r="AK4" s="16">
        <v>10</v>
      </c>
      <c r="AL4" s="16">
        <v>178</v>
      </c>
      <c r="AM4" s="16">
        <v>25</v>
      </c>
      <c r="AN4" s="16">
        <v>10</v>
      </c>
      <c r="AO4" s="16">
        <v>8</v>
      </c>
      <c r="AP4" s="13">
        <v>0.3</v>
      </c>
    </row>
    <row r="5" spans="1:42">
      <c r="B5" s="85">
        <f t="shared" ref="B5:AP5" si="1">SUM(B3:B4)</f>
        <v>94</v>
      </c>
      <c r="C5" s="84">
        <f t="shared" si="1"/>
        <v>0.5</v>
      </c>
      <c r="D5" s="84">
        <f t="shared" si="1"/>
        <v>0.8</v>
      </c>
      <c r="E5" s="82">
        <f t="shared" si="1"/>
        <v>1.3</v>
      </c>
      <c r="F5" s="82">
        <f t="shared" si="1"/>
        <v>10.1</v>
      </c>
      <c r="G5" s="82">
        <f t="shared" si="1"/>
        <v>6</v>
      </c>
      <c r="H5" s="82">
        <f t="shared" si="1"/>
        <v>6.5</v>
      </c>
      <c r="I5" s="85">
        <f t="shared" si="1"/>
        <v>332</v>
      </c>
      <c r="J5" s="85">
        <f t="shared" si="1"/>
        <v>263</v>
      </c>
      <c r="K5" s="85">
        <f t="shared" si="1"/>
        <v>49</v>
      </c>
      <c r="L5" s="85">
        <f t="shared" si="1"/>
        <v>31</v>
      </c>
      <c r="M5" s="85">
        <f t="shared" si="1"/>
        <v>79</v>
      </c>
      <c r="N5" s="85">
        <f t="shared" si="1"/>
        <v>25</v>
      </c>
      <c r="O5" s="85">
        <f t="shared" si="1"/>
        <v>628</v>
      </c>
      <c r="P5" s="84">
        <f t="shared" si="1"/>
        <v>2.0750000000000002</v>
      </c>
      <c r="Q5" s="84">
        <f t="shared" si="1"/>
        <v>1.0609999999999999</v>
      </c>
      <c r="R5" s="85">
        <f t="shared" si="1"/>
        <v>146</v>
      </c>
      <c r="S5" s="85">
        <f t="shared" si="1"/>
        <v>342</v>
      </c>
      <c r="T5" s="85">
        <f t="shared" si="1"/>
        <v>37</v>
      </c>
      <c r="U5" s="85">
        <f t="shared" si="1"/>
        <v>17</v>
      </c>
      <c r="V5" s="85">
        <f t="shared" si="1"/>
        <v>7378</v>
      </c>
      <c r="W5" s="85">
        <f t="shared" si="1"/>
        <v>54</v>
      </c>
      <c r="X5" s="85">
        <f t="shared" si="1"/>
        <v>50</v>
      </c>
      <c r="Y5" s="85">
        <f t="shared" si="1"/>
        <v>1530</v>
      </c>
      <c r="Z5" s="85">
        <f t="shared" si="1"/>
        <v>224</v>
      </c>
      <c r="AA5" s="85">
        <f t="shared" si="1"/>
        <v>37</v>
      </c>
      <c r="AB5" s="85">
        <f t="shared" si="1"/>
        <v>3</v>
      </c>
      <c r="AC5" s="85">
        <f t="shared" si="1"/>
        <v>15</v>
      </c>
      <c r="AD5" s="82">
        <f t="shared" si="1"/>
        <v>0</v>
      </c>
      <c r="AE5" s="85">
        <f t="shared" si="1"/>
        <v>1844</v>
      </c>
      <c r="AF5" s="82">
        <f t="shared" si="1"/>
        <v>0</v>
      </c>
      <c r="AG5" s="85">
        <f t="shared" si="1"/>
        <v>1089</v>
      </c>
      <c r="AH5" s="85">
        <f t="shared" si="1"/>
        <v>59</v>
      </c>
      <c r="AI5" s="85">
        <f t="shared" si="1"/>
        <v>233</v>
      </c>
      <c r="AJ5" s="85">
        <f t="shared" si="1"/>
        <v>314</v>
      </c>
      <c r="AK5" s="85">
        <f t="shared" si="1"/>
        <v>44</v>
      </c>
      <c r="AL5" s="85">
        <f t="shared" si="1"/>
        <v>639</v>
      </c>
      <c r="AM5" s="85">
        <f t="shared" si="1"/>
        <v>140</v>
      </c>
      <c r="AN5" s="85">
        <f t="shared" si="1"/>
        <v>39</v>
      </c>
      <c r="AO5" s="85">
        <f t="shared" si="1"/>
        <v>34</v>
      </c>
      <c r="AP5" s="82">
        <f t="shared" si="1"/>
        <v>0.7</v>
      </c>
    </row>
    <row r="6" spans="1:42">
      <c r="B6">
        <f>B5/2</f>
        <v>47</v>
      </c>
      <c r="C6">
        <f t="shared" ref="C6:AP6" si="2">C5/2</f>
        <v>0.25</v>
      </c>
      <c r="D6">
        <f t="shared" si="2"/>
        <v>0.4</v>
      </c>
      <c r="E6">
        <f t="shared" si="2"/>
        <v>0.65</v>
      </c>
      <c r="F6">
        <f t="shared" si="2"/>
        <v>5.05</v>
      </c>
      <c r="G6">
        <f t="shared" si="2"/>
        <v>3</v>
      </c>
      <c r="H6">
        <f t="shared" si="2"/>
        <v>3.25</v>
      </c>
      <c r="I6">
        <f t="shared" si="2"/>
        <v>166</v>
      </c>
      <c r="J6">
        <f t="shared" si="2"/>
        <v>131.5</v>
      </c>
      <c r="K6">
        <f t="shared" si="2"/>
        <v>24.5</v>
      </c>
      <c r="L6">
        <f t="shared" si="2"/>
        <v>15.5</v>
      </c>
      <c r="M6">
        <f t="shared" si="2"/>
        <v>39.5</v>
      </c>
      <c r="N6">
        <f t="shared" si="2"/>
        <v>12.5</v>
      </c>
      <c r="O6">
        <f t="shared" si="2"/>
        <v>314</v>
      </c>
      <c r="P6">
        <f t="shared" si="2"/>
        <v>1.0375000000000001</v>
      </c>
      <c r="Q6">
        <f t="shared" si="2"/>
        <v>0.53049999999999997</v>
      </c>
      <c r="R6">
        <f t="shared" si="2"/>
        <v>73</v>
      </c>
      <c r="S6">
        <f t="shared" si="2"/>
        <v>171</v>
      </c>
      <c r="T6">
        <f t="shared" si="2"/>
        <v>18.5</v>
      </c>
      <c r="U6">
        <f t="shared" si="2"/>
        <v>8.5</v>
      </c>
      <c r="V6">
        <f t="shared" si="2"/>
        <v>3689</v>
      </c>
      <c r="W6">
        <f t="shared" si="2"/>
        <v>27</v>
      </c>
      <c r="X6">
        <f t="shared" si="2"/>
        <v>25</v>
      </c>
      <c r="Y6">
        <f t="shared" si="2"/>
        <v>765</v>
      </c>
      <c r="Z6">
        <f t="shared" si="2"/>
        <v>112</v>
      </c>
      <c r="AA6">
        <f t="shared" si="2"/>
        <v>18.5</v>
      </c>
      <c r="AB6">
        <f t="shared" si="2"/>
        <v>1.5</v>
      </c>
      <c r="AC6">
        <f t="shared" si="2"/>
        <v>7.5</v>
      </c>
      <c r="AD6">
        <f t="shared" si="2"/>
        <v>0</v>
      </c>
      <c r="AE6">
        <f t="shared" si="2"/>
        <v>922</v>
      </c>
      <c r="AF6">
        <f t="shared" si="2"/>
        <v>0</v>
      </c>
      <c r="AG6">
        <f t="shared" si="2"/>
        <v>544.5</v>
      </c>
      <c r="AH6">
        <f t="shared" si="2"/>
        <v>29.5</v>
      </c>
      <c r="AI6">
        <f t="shared" si="2"/>
        <v>116.5</v>
      </c>
      <c r="AJ6">
        <f t="shared" si="2"/>
        <v>157</v>
      </c>
      <c r="AK6">
        <f t="shared" si="2"/>
        <v>22</v>
      </c>
      <c r="AL6">
        <f t="shared" si="2"/>
        <v>319.5</v>
      </c>
      <c r="AM6">
        <f t="shared" si="2"/>
        <v>70</v>
      </c>
      <c r="AN6">
        <f t="shared" si="2"/>
        <v>19.5</v>
      </c>
      <c r="AO6">
        <f t="shared" si="2"/>
        <v>17</v>
      </c>
      <c r="AP6">
        <f t="shared" si="2"/>
        <v>0.35</v>
      </c>
    </row>
    <row r="7" spans="1:42">
      <c r="B7">
        <f>B6*2.65</f>
        <v>124.55</v>
      </c>
      <c r="C7">
        <f t="shared" ref="C7:AP7" si="3">C6*2.65</f>
        <v>0.66249999999999998</v>
      </c>
      <c r="D7">
        <f t="shared" si="3"/>
        <v>1.06</v>
      </c>
      <c r="E7">
        <f t="shared" si="3"/>
        <v>1.7224999999999999</v>
      </c>
      <c r="F7">
        <f t="shared" si="3"/>
        <v>13.382499999999999</v>
      </c>
      <c r="G7">
        <f t="shared" si="3"/>
        <v>7.9499999999999993</v>
      </c>
      <c r="H7">
        <f t="shared" si="3"/>
        <v>8.6124999999999989</v>
      </c>
      <c r="I7">
        <f t="shared" si="3"/>
        <v>439.9</v>
      </c>
      <c r="J7">
        <f t="shared" si="3"/>
        <v>348.47499999999997</v>
      </c>
      <c r="K7">
        <f t="shared" si="3"/>
        <v>64.924999999999997</v>
      </c>
      <c r="L7">
        <f t="shared" si="3"/>
        <v>41.074999999999996</v>
      </c>
      <c r="M7">
        <f t="shared" si="3"/>
        <v>104.675</v>
      </c>
      <c r="N7">
        <f t="shared" si="3"/>
        <v>33.125</v>
      </c>
      <c r="O7">
        <f t="shared" si="3"/>
        <v>832.1</v>
      </c>
      <c r="P7">
        <f t="shared" si="3"/>
        <v>2.7493750000000001</v>
      </c>
      <c r="Q7">
        <f t="shared" si="3"/>
        <v>1.4058249999999999</v>
      </c>
      <c r="R7">
        <f t="shared" si="3"/>
        <v>193.45</v>
      </c>
      <c r="S7">
        <f t="shared" si="3"/>
        <v>453.15</v>
      </c>
      <c r="T7">
        <f t="shared" si="3"/>
        <v>49.024999999999999</v>
      </c>
      <c r="U7">
        <f t="shared" si="3"/>
        <v>22.524999999999999</v>
      </c>
      <c r="V7">
        <f t="shared" si="3"/>
        <v>9775.85</v>
      </c>
      <c r="W7">
        <f t="shared" si="3"/>
        <v>71.55</v>
      </c>
      <c r="X7">
        <f t="shared" si="3"/>
        <v>66.25</v>
      </c>
      <c r="Y7">
        <f t="shared" si="3"/>
        <v>2027.25</v>
      </c>
      <c r="Z7">
        <f t="shared" si="3"/>
        <v>296.8</v>
      </c>
      <c r="AA7">
        <f t="shared" si="3"/>
        <v>49.024999999999999</v>
      </c>
      <c r="AB7">
        <f t="shared" si="3"/>
        <v>3.9749999999999996</v>
      </c>
      <c r="AC7">
        <f t="shared" si="3"/>
        <v>19.875</v>
      </c>
      <c r="AD7">
        <f t="shared" si="3"/>
        <v>0</v>
      </c>
      <c r="AE7">
        <f t="shared" si="3"/>
        <v>2443.2999999999997</v>
      </c>
      <c r="AF7">
        <f t="shared" si="3"/>
        <v>0</v>
      </c>
      <c r="AG7">
        <f t="shared" si="3"/>
        <v>1442.925</v>
      </c>
      <c r="AH7">
        <f t="shared" si="3"/>
        <v>78.174999999999997</v>
      </c>
      <c r="AI7">
        <f t="shared" si="3"/>
        <v>308.72499999999997</v>
      </c>
      <c r="AJ7">
        <f t="shared" si="3"/>
        <v>416.05</v>
      </c>
      <c r="AK7">
        <f t="shared" si="3"/>
        <v>58.3</v>
      </c>
      <c r="AL7">
        <f t="shared" si="3"/>
        <v>846.67499999999995</v>
      </c>
      <c r="AM7">
        <f t="shared" si="3"/>
        <v>185.5</v>
      </c>
      <c r="AN7">
        <f t="shared" si="3"/>
        <v>51.674999999999997</v>
      </c>
      <c r="AO7">
        <f t="shared" si="3"/>
        <v>45.05</v>
      </c>
      <c r="AP7">
        <f t="shared" si="3"/>
        <v>0.92749999999999988</v>
      </c>
    </row>
    <row r="10" spans="1:42">
      <c r="B10">
        <v>225</v>
      </c>
      <c r="C10">
        <v>0.9</v>
      </c>
      <c r="D10">
        <v>6.6</v>
      </c>
      <c r="E10">
        <v>7.5</v>
      </c>
      <c r="F10">
        <v>1.5</v>
      </c>
      <c r="G10">
        <v>37.5</v>
      </c>
      <c r="H10" s="23">
        <v>0</v>
      </c>
      <c r="I10" s="20">
        <v>595</v>
      </c>
      <c r="J10" s="20">
        <v>160</v>
      </c>
      <c r="K10" s="20">
        <v>7</v>
      </c>
      <c r="L10" s="20">
        <v>13</v>
      </c>
      <c r="M10" s="20">
        <v>82</v>
      </c>
      <c r="N10" s="20">
        <v>80</v>
      </c>
      <c r="O10" s="20">
        <v>803</v>
      </c>
      <c r="P10" s="19">
        <v>0.47199999999999998</v>
      </c>
      <c r="Q10" s="19">
        <v>0.83099999999999996</v>
      </c>
      <c r="R10" s="20">
        <v>35</v>
      </c>
      <c r="S10" s="20">
        <v>44</v>
      </c>
      <c r="T10" s="20">
        <v>25</v>
      </c>
      <c r="U10" s="20">
        <v>1</v>
      </c>
      <c r="V10" s="20">
        <v>4</v>
      </c>
      <c r="W10" s="20">
        <v>331</v>
      </c>
      <c r="X10" s="20">
        <v>95</v>
      </c>
      <c r="Y10" s="20">
        <v>4179</v>
      </c>
      <c r="Z10" s="20">
        <v>212</v>
      </c>
      <c r="AA10" s="20">
        <v>201</v>
      </c>
      <c r="AB10" s="20">
        <v>1</v>
      </c>
      <c r="AC10" s="20">
        <v>1</v>
      </c>
      <c r="AD10" s="23">
        <v>1</v>
      </c>
      <c r="AE10" s="20">
        <v>0</v>
      </c>
      <c r="AF10" s="23">
        <v>0</v>
      </c>
      <c r="AG10" s="20">
        <v>362</v>
      </c>
      <c r="AH10" s="20">
        <v>7</v>
      </c>
      <c r="AI10" s="24">
        <v>754</v>
      </c>
      <c r="AJ10" s="24">
        <v>524</v>
      </c>
      <c r="AK10" s="16">
        <v>106</v>
      </c>
      <c r="AL10" s="16">
        <v>1420</v>
      </c>
      <c r="AM10" s="16">
        <v>462</v>
      </c>
      <c r="AN10" s="16">
        <v>222</v>
      </c>
      <c r="AO10" s="16">
        <v>98</v>
      </c>
      <c r="AP10" s="13">
        <v>0</v>
      </c>
    </row>
    <row r="11" spans="1:42">
      <c r="H11" s="23">
        <v>0</v>
      </c>
      <c r="I11" s="20">
        <v>595</v>
      </c>
      <c r="J11" s="20">
        <v>160</v>
      </c>
      <c r="K11" s="20">
        <v>7</v>
      </c>
      <c r="L11" s="20">
        <v>13</v>
      </c>
      <c r="M11" s="20">
        <v>82</v>
      </c>
      <c r="N11" s="20">
        <v>80</v>
      </c>
      <c r="O11" s="20">
        <v>803</v>
      </c>
      <c r="P11" s="19">
        <v>0.47199999999999998</v>
      </c>
      <c r="Q11" s="19">
        <v>0.83099999999999996</v>
      </c>
      <c r="R11" s="20">
        <v>35</v>
      </c>
      <c r="S11" s="20">
        <v>44</v>
      </c>
      <c r="T11" s="20">
        <v>25</v>
      </c>
      <c r="U11" s="20">
        <v>1</v>
      </c>
      <c r="V11" s="20">
        <v>4</v>
      </c>
      <c r="W11" s="20">
        <v>331</v>
      </c>
      <c r="X11" s="20">
        <v>95</v>
      </c>
      <c r="Y11" s="20">
        <v>4179</v>
      </c>
      <c r="Z11" s="20">
        <v>212</v>
      </c>
      <c r="AA11" s="20">
        <v>201</v>
      </c>
      <c r="AB11" s="20">
        <v>1</v>
      </c>
      <c r="AC11" s="20">
        <v>1</v>
      </c>
      <c r="AD11" s="23">
        <v>1</v>
      </c>
      <c r="AE11" s="20">
        <v>0</v>
      </c>
      <c r="AF11" s="23">
        <v>0</v>
      </c>
      <c r="AG11" s="20">
        <v>362</v>
      </c>
      <c r="AH11" s="20">
        <v>7</v>
      </c>
      <c r="AI11" s="24">
        <v>754</v>
      </c>
      <c r="AJ11" s="24">
        <v>524</v>
      </c>
      <c r="AK11" s="16">
        <v>106</v>
      </c>
      <c r="AL11" s="16">
        <v>1420</v>
      </c>
      <c r="AM11" s="16">
        <v>462</v>
      </c>
      <c r="AN11" s="16">
        <v>222</v>
      </c>
      <c r="AO11" s="16">
        <v>98</v>
      </c>
      <c r="AP11" s="13">
        <v>0</v>
      </c>
    </row>
    <row r="12" spans="1:42">
      <c r="H12" s="82">
        <f t="shared" ref="H12:AP12" si="4">SUM(H10:H11)</f>
        <v>0</v>
      </c>
      <c r="I12" s="85">
        <f t="shared" si="4"/>
        <v>1190</v>
      </c>
      <c r="J12" s="85">
        <f t="shared" si="4"/>
        <v>320</v>
      </c>
      <c r="K12" s="85">
        <f t="shared" si="4"/>
        <v>14</v>
      </c>
      <c r="L12" s="85">
        <f t="shared" si="4"/>
        <v>26</v>
      </c>
      <c r="M12" s="85">
        <f t="shared" si="4"/>
        <v>164</v>
      </c>
      <c r="N12" s="85">
        <f t="shared" si="4"/>
        <v>160</v>
      </c>
      <c r="O12" s="85">
        <f t="shared" si="4"/>
        <v>1606</v>
      </c>
      <c r="P12" s="84">
        <f t="shared" si="4"/>
        <v>0.94399999999999995</v>
      </c>
      <c r="Q12" s="84">
        <f t="shared" si="4"/>
        <v>1.6619999999999999</v>
      </c>
      <c r="R12" s="85">
        <f t="shared" si="4"/>
        <v>70</v>
      </c>
      <c r="S12" s="85">
        <f t="shared" si="4"/>
        <v>88</v>
      </c>
      <c r="T12" s="85">
        <f t="shared" si="4"/>
        <v>50</v>
      </c>
      <c r="U12" s="85">
        <f t="shared" si="4"/>
        <v>2</v>
      </c>
      <c r="V12" s="85">
        <f t="shared" si="4"/>
        <v>8</v>
      </c>
      <c r="W12" s="85">
        <f t="shared" si="4"/>
        <v>662</v>
      </c>
      <c r="X12" s="85">
        <f t="shared" si="4"/>
        <v>190</v>
      </c>
      <c r="Y12" s="85">
        <f t="shared" si="4"/>
        <v>8358</v>
      </c>
      <c r="Z12" s="85">
        <f t="shared" si="4"/>
        <v>424</v>
      </c>
      <c r="AA12" s="85">
        <f t="shared" si="4"/>
        <v>402</v>
      </c>
      <c r="AB12" s="85">
        <f t="shared" si="4"/>
        <v>2</v>
      </c>
      <c r="AC12" s="85">
        <f t="shared" si="4"/>
        <v>2</v>
      </c>
      <c r="AD12" s="82">
        <f t="shared" si="4"/>
        <v>2</v>
      </c>
      <c r="AE12" s="85">
        <f t="shared" si="4"/>
        <v>0</v>
      </c>
      <c r="AF12" s="82">
        <f t="shared" si="4"/>
        <v>0</v>
      </c>
      <c r="AG12" s="85">
        <f t="shared" si="4"/>
        <v>724</v>
      </c>
      <c r="AH12" s="85">
        <f t="shared" si="4"/>
        <v>14</v>
      </c>
      <c r="AI12" s="85">
        <f t="shared" si="4"/>
        <v>1508</v>
      </c>
      <c r="AJ12" s="85">
        <f t="shared" si="4"/>
        <v>1048</v>
      </c>
      <c r="AK12" s="85">
        <f t="shared" si="4"/>
        <v>212</v>
      </c>
      <c r="AL12" s="85">
        <f t="shared" si="4"/>
        <v>2840</v>
      </c>
      <c r="AM12" s="85">
        <f t="shared" si="4"/>
        <v>924</v>
      </c>
      <c r="AN12" s="85">
        <f t="shared" si="4"/>
        <v>444</v>
      </c>
      <c r="AO12" s="85">
        <f t="shared" si="4"/>
        <v>196</v>
      </c>
      <c r="AP12" s="82">
        <f t="shared" si="4"/>
        <v>0</v>
      </c>
    </row>
    <row r="15" spans="1:42">
      <c r="H15" s="23"/>
      <c r="I15" s="23"/>
    </row>
    <row r="16" spans="1:42">
      <c r="H16" s="23"/>
      <c r="I16" s="23"/>
    </row>
    <row r="17" spans="8:9">
      <c r="H17" s="23"/>
      <c r="I17" s="23"/>
    </row>
    <row r="18" spans="8:9">
      <c r="H18" s="23"/>
      <c r="I18" s="23"/>
    </row>
    <row r="19" spans="8:9">
      <c r="H19" s="23"/>
      <c r="I19" s="23"/>
    </row>
    <row r="20" spans="8:9">
      <c r="H20" s="23"/>
      <c r="I20" s="23"/>
    </row>
    <row r="21" spans="8:9">
      <c r="H21" s="23"/>
      <c r="I21" s="23"/>
    </row>
    <row r="22" spans="8:9">
      <c r="H22" s="23"/>
      <c r="I22" s="23"/>
    </row>
    <row r="23" spans="8:9">
      <c r="H23" s="23"/>
      <c r="I23" s="23"/>
    </row>
    <row r="24" spans="8:9">
      <c r="H24" s="23"/>
      <c r="I24" s="23"/>
    </row>
    <row r="25" spans="8:9">
      <c r="H25" s="23"/>
      <c r="I25" s="23"/>
    </row>
    <row r="26" spans="8:9">
      <c r="H26" s="23"/>
      <c r="I26" s="23"/>
    </row>
    <row r="27" spans="8:9">
      <c r="H27" s="23"/>
      <c r="I27" s="23"/>
    </row>
    <row r="28" spans="8:9">
      <c r="H28" s="23"/>
      <c r="I28" s="23"/>
    </row>
    <row r="29" spans="8:9">
      <c r="H29" s="23"/>
      <c r="I29" s="23"/>
    </row>
    <row r="30" spans="8:9">
      <c r="H30" s="23"/>
      <c r="I30" s="23"/>
    </row>
    <row r="31" spans="8:9">
      <c r="H31" s="23"/>
      <c r="I31" s="23"/>
    </row>
    <row r="32" spans="8:9">
      <c r="H32" s="23"/>
      <c r="I32" s="23"/>
    </row>
    <row r="33" spans="8:9">
      <c r="H33" s="23"/>
      <c r="I33" s="23"/>
    </row>
    <row r="34" spans="8:9">
      <c r="H34" s="23"/>
      <c r="I34" s="23"/>
    </row>
    <row r="35" spans="8:9">
      <c r="H35" s="95"/>
      <c r="I35" s="95"/>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13</vt:i4>
      </vt:variant>
    </vt:vector>
  </HeadingPairs>
  <TitlesOfParts>
    <vt:vector size="13" baseType="lpstr">
      <vt:lpstr>L-mittel</vt:lpstr>
      <vt:lpstr>täglich</vt:lpstr>
      <vt:lpstr>täglich ges.</vt:lpstr>
      <vt:lpstr>Referenz</vt:lpstr>
      <vt:lpstr>Lysin Arginin</vt:lpstr>
      <vt:lpstr>Tabelle1</vt:lpstr>
      <vt:lpstr>Tabelle2</vt:lpstr>
      <vt:lpstr>Tabelle3</vt:lpstr>
      <vt:lpstr>Tabelle4</vt:lpstr>
      <vt:lpstr>Grafik</vt:lpstr>
      <vt:lpstr>Logikost</vt:lpstr>
      <vt:lpstr>Chlorella</vt:lpstr>
      <vt:lpstr>Tabelle6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Karlken</dc:creator>
  <cp:lastModifiedBy>Karlken</cp:lastModifiedBy>
  <dcterms:created xsi:type="dcterms:W3CDTF">2018-06-12T08:22:58Z</dcterms:created>
  <dcterms:modified xsi:type="dcterms:W3CDTF">2018-09-16T09:40:26Z</dcterms:modified>
</cp:coreProperties>
</file>